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jass\OneDrive\Desktop\YEP\FARAFENNI &amp; JANJANGBUREH BOQ\"/>
    </mc:Choice>
  </mc:AlternateContent>
  <xr:revisionPtr revIDLastSave="0" documentId="8_{C1A48ED3-6798-49C8-93EF-3E8D6B78B66E}" xr6:coauthVersionLast="43" xr6:coauthVersionMax="43" xr10:uidLastSave="{00000000-0000-0000-0000-000000000000}"/>
  <bookViews>
    <workbookView xWindow="-103" yWindow="-103" windowWidth="18720" windowHeight="12549" tabRatio="838" activeTab="4" xr2:uid="{00000000-000D-0000-FFFF-FFFF00000000}"/>
  </bookViews>
  <sheets>
    <sheet name="RENOVATIONS" sheetId="65" r:id="rId1"/>
    <sheet name="CRAFT SHOP" sheetId="21" r:id="rId2"/>
    <sheet name="OFFICE" sheetId="66" r:id="rId3"/>
    <sheet name="IT  JOB CENTRE" sheetId="67" r:id="rId4"/>
    <sheet name=" TOILETS" sheetId="68" r:id="rId5"/>
    <sheet name="BICYCLE SHOP" sheetId="64" r:id="rId6"/>
    <sheet name="RESTAURANT" sheetId="69" r:id="rId7"/>
    <sheet name="SUMMARY TOTAL JANJANGBUREH" sheetId="63" r:id="rId8"/>
  </sheets>
  <definedNames>
    <definedName name="_Regression_Int" localSheetId="4" hidden="1">1</definedName>
    <definedName name="_Regression_Int" localSheetId="5" hidden="1">1</definedName>
    <definedName name="_Regression_Int" localSheetId="1" hidden="1">1</definedName>
    <definedName name="_Regression_Int" localSheetId="3" hidden="1">1</definedName>
    <definedName name="_Regression_Int" localSheetId="2" hidden="1">1</definedName>
    <definedName name="_Regression_Int" localSheetId="0" hidden="1">1</definedName>
    <definedName name="_Regression_Int" localSheetId="6" hidden="1">1</definedName>
    <definedName name="_Regression_Int" localSheetId="7" hidden="1">1</definedName>
    <definedName name="B" localSheetId="4">#REF!</definedName>
    <definedName name="B" localSheetId="5">#REF!</definedName>
    <definedName name="B" localSheetId="3">#REF!</definedName>
    <definedName name="B" localSheetId="2">#REF!</definedName>
    <definedName name="B" localSheetId="0">#REF!</definedName>
    <definedName name="B" localSheetId="6">#REF!</definedName>
    <definedName name="B" localSheetId="7">#REF!</definedName>
    <definedName name="B">#REF!</definedName>
    <definedName name="G" localSheetId="4">#REF!</definedName>
    <definedName name="G" localSheetId="5">#REF!</definedName>
    <definedName name="G" localSheetId="3">#REF!</definedName>
    <definedName name="G" localSheetId="2">#REF!</definedName>
    <definedName name="G" localSheetId="0">#REF!</definedName>
    <definedName name="G" localSheetId="6">#REF!</definedName>
    <definedName name="G" localSheetId="7">#REF!</definedName>
    <definedName name="G">#REF!</definedName>
    <definedName name="m" localSheetId="4">#REF!</definedName>
    <definedName name="m" localSheetId="5">#REF!</definedName>
    <definedName name="m" localSheetId="3">#REF!</definedName>
    <definedName name="m" localSheetId="2">#REF!</definedName>
    <definedName name="m" localSheetId="0">#REF!</definedName>
    <definedName name="m" localSheetId="6">#REF!</definedName>
    <definedName name="m" localSheetId="7">#REF!</definedName>
    <definedName name="m">#REF!</definedName>
    <definedName name="mi" localSheetId="4">' TOILETS'!$1:$1</definedName>
    <definedName name="mi" localSheetId="5">'BICYCLE SHOP'!$1:$1</definedName>
    <definedName name="mi" localSheetId="1">'CRAFT SHOP'!$1:$1</definedName>
    <definedName name="mi" localSheetId="3">'IT  JOB CENTRE'!$1:$1</definedName>
    <definedName name="mi" localSheetId="2">OFFICE!$1:$1</definedName>
    <definedName name="mi" localSheetId="0">RENOVATIONS!$1:$2</definedName>
    <definedName name="mi" localSheetId="6">RESTAURANT!$1:$1</definedName>
    <definedName name="mi" localSheetId="7">'SUMMARY TOTAL JANJANGBUREH'!#REF!</definedName>
    <definedName name="mi">#REF!</definedName>
    <definedName name="mis" localSheetId="4">#REF!</definedName>
    <definedName name="mis" localSheetId="5">#REF!</definedName>
    <definedName name="mis" localSheetId="3">#REF!</definedName>
    <definedName name="mis" localSheetId="2">#REF!</definedName>
    <definedName name="mis" localSheetId="0">#REF!</definedName>
    <definedName name="mis" localSheetId="6">#REF!</definedName>
    <definedName name="mis" localSheetId="7">#REF!</definedName>
    <definedName name="mis">#REF!</definedName>
    <definedName name="n" localSheetId="4">#REF!</definedName>
    <definedName name="n" localSheetId="5">#REF!</definedName>
    <definedName name="n" localSheetId="3">#REF!</definedName>
    <definedName name="n" localSheetId="2">#REF!</definedName>
    <definedName name="n" localSheetId="0">#REF!</definedName>
    <definedName name="n" localSheetId="6">#REF!</definedName>
    <definedName name="n" localSheetId="7">#REF!</definedName>
    <definedName name="n">#REF!</definedName>
    <definedName name="ni" localSheetId="4">#REF!</definedName>
    <definedName name="ni" localSheetId="5">#REF!</definedName>
    <definedName name="ni" localSheetId="3">#REF!</definedName>
    <definedName name="ni" localSheetId="2">#REF!</definedName>
    <definedName name="ni" localSheetId="0">#REF!</definedName>
    <definedName name="ni" localSheetId="6">#REF!</definedName>
    <definedName name="ni" localSheetId="7">#REF!</definedName>
    <definedName name="ni">#REF!</definedName>
    <definedName name="_xlnm.Print_Area" localSheetId="4">' TOILETS'!$A$1:$F$44</definedName>
    <definedName name="_xlnm.Print_Area" localSheetId="5">'BICYCLE SHOP'!$A$1:$F$45</definedName>
    <definedName name="_xlnm.Print_Area" localSheetId="1">'CRAFT SHOP'!$A$1:$F$42</definedName>
    <definedName name="_xlnm.Print_Area" localSheetId="3">'IT  JOB CENTRE'!$A$1:$F$42</definedName>
    <definedName name="_xlnm.Print_Area" localSheetId="2">OFFICE!$A$1:$F$35</definedName>
    <definedName name="_xlnm.Print_Area" localSheetId="0">RENOVATIONS!$A$1:$F$50</definedName>
    <definedName name="_xlnm.Print_Area" localSheetId="6">RESTAURANT!$A$1:$F$51</definedName>
    <definedName name="_xlnm.Print_Area" localSheetId="7">'SUMMARY TOTAL JANJANGBUREH'!$A$1:$F$54</definedName>
    <definedName name="_xlnm.Print_Area">#REF!</definedName>
    <definedName name="Print_Area_MI" localSheetId="4">' TOILETS'!$A$3:$F$44</definedName>
    <definedName name="Print_Area_MI" localSheetId="5">'BICYCLE SHOP'!$A$4:$F$45</definedName>
    <definedName name="Print_Area_MI" localSheetId="1">'CRAFT SHOP'!$A$4:$F$42</definedName>
    <definedName name="Print_Area_MI" localSheetId="3">'IT  JOB CENTRE'!$A$3:$F$42</definedName>
    <definedName name="Print_Area_MI" localSheetId="2">OFFICE!$A$3:$F$35</definedName>
    <definedName name="Print_Area_MI" localSheetId="0">RENOVATIONS!$A$4:$F$50</definedName>
    <definedName name="Print_Area_MI" localSheetId="6">RESTAURANT!$A$7:$F$51</definedName>
    <definedName name="Print_Area_MI" localSheetId="7">'SUMMARY TOTAL JANJANGBUREH'!$A$1:$F$670</definedName>
    <definedName name="PRINT_AREA_MI">#REF!</definedName>
    <definedName name="_xlnm.Print_Titles" localSheetId="4">' TOILETS'!$1:$1</definedName>
    <definedName name="_xlnm.Print_Titles" localSheetId="5">'BICYCLE SHOP'!$1:$1</definedName>
    <definedName name="_xlnm.Print_Titles" localSheetId="1">'CRAFT SHOP'!$1:$1</definedName>
    <definedName name="_xlnm.Print_Titles" localSheetId="3">'IT  JOB CENTRE'!$1:$1</definedName>
    <definedName name="_xlnm.Print_Titles" localSheetId="2">OFFICE!$1:$1</definedName>
    <definedName name="_xlnm.Print_Titles" localSheetId="0">RENOVATIONS!$1:$2</definedName>
    <definedName name="_xlnm.Print_Titles" localSheetId="6">RESTAURANT!$1:$1</definedName>
    <definedName name="_xlnm.Print_Titles">#REF!</definedName>
    <definedName name="Print_Titles_MI" localSheetId="4">' TOILETS'!$1:$1</definedName>
    <definedName name="Print_Titles_MI" localSheetId="5">'BICYCLE SHOP'!$1:$1</definedName>
    <definedName name="Print_Titles_MI" localSheetId="1">'CRAFT SHOP'!$1:$1</definedName>
    <definedName name="Print_Titles_MI" localSheetId="3">'IT  JOB CENTRE'!$1:$1</definedName>
    <definedName name="Print_Titles_MI" localSheetId="2">OFFICE!$1:$1</definedName>
    <definedName name="Print_Titles_MI" localSheetId="0">RENOVATIONS!$1:$2</definedName>
    <definedName name="Print_Titles_MI" localSheetId="6">RESTAURANT!$1:$1</definedName>
    <definedName name="Print_Titles_MI" localSheetId="7">'SUMMARY TOTAL JANJANGBUREH'!#REF!</definedName>
    <definedName name="PRINT_TITLES_MI">#REF!</definedName>
  </definedNames>
  <calcPr calcId="181029" iterate="1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68" l="1"/>
  <c r="C31" i="68"/>
  <c r="C15" i="68"/>
  <c r="C16" i="68" s="1"/>
  <c r="C14" i="68"/>
  <c r="C13" i="68"/>
  <c r="C12" i="68"/>
  <c r="C11" i="68"/>
  <c r="C10" i="68"/>
  <c r="C9" i="68"/>
  <c r="C8" i="68"/>
  <c r="C7" i="68"/>
  <c r="C5" i="68"/>
  <c r="C38" i="69"/>
  <c r="F12" i="69"/>
  <c r="C13" i="69"/>
  <c r="F13" i="69" s="1"/>
  <c r="F22" i="69"/>
  <c r="C23" i="69"/>
  <c r="F23" i="69" s="1"/>
  <c r="F20" i="69"/>
  <c r="C21" i="69"/>
  <c r="F21" i="69" s="1"/>
  <c r="C25" i="69"/>
  <c r="C15" i="69"/>
  <c r="F15" i="69" s="1"/>
  <c r="C19" i="69"/>
  <c r="C17" i="69"/>
  <c r="C7" i="69"/>
  <c r="C9" i="69"/>
  <c r="C11" i="69" l="1"/>
  <c r="F32" i="69"/>
  <c r="F33" i="69"/>
  <c r="F34" i="69"/>
  <c r="F35" i="69"/>
  <c r="F36" i="69"/>
  <c r="F30" i="69"/>
  <c r="F31" i="69"/>
  <c r="F16" i="64"/>
  <c r="F17" i="64"/>
  <c r="F18" i="64"/>
  <c r="F19" i="64"/>
  <c r="F20" i="64"/>
  <c r="F9" i="64"/>
  <c r="F10" i="64"/>
  <c r="F11" i="64"/>
  <c r="F25" i="21"/>
  <c r="F26" i="21"/>
  <c r="F27" i="21"/>
  <c r="F28" i="21"/>
  <c r="C26" i="21"/>
  <c r="F41" i="69" l="1"/>
  <c r="F43" i="69"/>
  <c r="F45" i="69"/>
  <c r="C42" i="69"/>
  <c r="F42" i="69" s="1"/>
  <c r="F26" i="69"/>
  <c r="F28" i="69"/>
  <c r="C27" i="69"/>
  <c r="F27" i="69" s="1"/>
  <c r="F24" i="69"/>
  <c r="C29" i="69"/>
  <c r="F29" i="69" s="1"/>
  <c r="F10" i="69"/>
  <c r="F16" i="69"/>
  <c r="F11" i="69"/>
  <c r="F19" i="69"/>
  <c r="F17" i="69"/>
  <c r="F9" i="69"/>
  <c r="F7" i="69"/>
  <c r="F49" i="69"/>
  <c r="F40" i="69"/>
  <c r="F39" i="69"/>
  <c r="F38" i="69"/>
  <c r="F8" i="69"/>
  <c r="C44" i="69" l="1"/>
  <c r="F44" i="69" s="1"/>
  <c r="F25" i="69"/>
  <c r="C45" i="65"/>
  <c r="F45" i="65" s="1"/>
  <c r="F41" i="65"/>
  <c r="F42" i="65"/>
  <c r="F43" i="65"/>
  <c r="F44" i="65"/>
  <c r="F46" i="65"/>
  <c r="F47" i="65"/>
  <c r="C41" i="65"/>
  <c r="F40" i="65"/>
  <c r="F29" i="65"/>
  <c r="F30" i="65"/>
  <c r="F31" i="65"/>
  <c r="C29" i="65"/>
  <c r="F37" i="65"/>
  <c r="F32" i="65"/>
  <c r="F33" i="65"/>
  <c r="F34" i="65"/>
  <c r="F35" i="65"/>
  <c r="F36" i="65"/>
  <c r="C28" i="65"/>
  <c r="F28" i="65" s="1"/>
  <c r="F27" i="65"/>
  <c r="F26" i="65"/>
  <c r="F38" i="65"/>
  <c r="F39" i="65"/>
  <c r="C21" i="65"/>
  <c r="C19" i="65"/>
  <c r="F13" i="65"/>
  <c r="F11" i="65"/>
  <c r="F12" i="65"/>
  <c r="F14" i="65"/>
  <c r="F10" i="65"/>
  <c r="F9" i="65"/>
  <c r="C8" i="65"/>
  <c r="C7" i="65"/>
  <c r="C6" i="65"/>
  <c r="F31" i="68"/>
  <c r="F30" i="68"/>
  <c r="F21" i="68"/>
  <c r="F15" i="68"/>
  <c r="F14" i="68"/>
  <c r="F12" i="68"/>
  <c r="F11" i="68"/>
  <c r="F8" i="68"/>
  <c r="F7" i="68"/>
  <c r="F5" i="68"/>
  <c r="F28" i="68"/>
  <c r="F27" i="68"/>
  <c r="F24" i="68"/>
  <c r="F23" i="68"/>
  <c r="F22" i="68"/>
  <c r="F4" i="68"/>
  <c r="F42" i="68"/>
  <c r="F41" i="68"/>
  <c r="F40" i="68"/>
  <c r="F39" i="68"/>
  <c r="F38" i="68"/>
  <c r="F37" i="68"/>
  <c r="F36" i="68"/>
  <c r="F35" i="68"/>
  <c r="F34" i="68"/>
  <c r="F33" i="68"/>
  <c r="F32" i="68"/>
  <c r="F29" i="68"/>
  <c r="F3" i="68"/>
  <c r="C24" i="67"/>
  <c r="F24" i="67" s="1"/>
  <c r="C22" i="67"/>
  <c r="F22" i="67" s="1"/>
  <c r="C20" i="67"/>
  <c r="F20" i="67" s="1"/>
  <c r="C18" i="67"/>
  <c r="F18" i="67" s="1"/>
  <c r="F16" i="67"/>
  <c r="C8" i="67"/>
  <c r="C4" i="67"/>
  <c r="F4" i="67" s="1"/>
  <c r="F40" i="67"/>
  <c r="F39" i="67"/>
  <c r="F38" i="67"/>
  <c r="F37" i="67"/>
  <c r="F36" i="67"/>
  <c r="F35" i="67"/>
  <c r="F34" i="67"/>
  <c r="F33" i="67"/>
  <c r="F32" i="67"/>
  <c r="F31" i="67"/>
  <c r="F30" i="67"/>
  <c r="F29" i="67"/>
  <c r="F28" i="67"/>
  <c r="F27" i="67"/>
  <c r="F25" i="67"/>
  <c r="F23" i="67"/>
  <c r="F21" i="67"/>
  <c r="F19" i="67"/>
  <c r="F17" i="67"/>
  <c r="F15" i="67"/>
  <c r="F14" i="67"/>
  <c r="F10" i="67"/>
  <c r="F9" i="67"/>
  <c r="F8" i="67"/>
  <c r="F7" i="67"/>
  <c r="F5" i="67"/>
  <c r="F3" i="67"/>
  <c r="C23" i="66"/>
  <c r="C24" i="66" s="1"/>
  <c r="F24" i="66" s="1"/>
  <c r="F21" i="66"/>
  <c r="F22" i="66"/>
  <c r="F27" i="66"/>
  <c r="F29" i="66"/>
  <c r="F30" i="66"/>
  <c r="F31" i="66"/>
  <c r="F32" i="66"/>
  <c r="C16" i="66"/>
  <c r="F16" i="66" s="1"/>
  <c r="C15" i="66"/>
  <c r="F15" i="66" s="1"/>
  <c r="C14" i="66"/>
  <c r="F14" i="66" s="1"/>
  <c r="C13" i="66"/>
  <c r="F13" i="66" s="1"/>
  <c r="C6" i="66"/>
  <c r="F6" i="66" s="1"/>
  <c r="C4" i="66"/>
  <c r="F4" i="66" s="1"/>
  <c r="F33" i="66"/>
  <c r="F20" i="66"/>
  <c r="F19" i="66"/>
  <c r="F12" i="66"/>
  <c r="F11" i="66"/>
  <c r="F7" i="66"/>
  <c r="F3" i="66"/>
  <c r="F35" i="21"/>
  <c r="F36" i="21"/>
  <c r="F37" i="21"/>
  <c r="F38" i="21"/>
  <c r="F39" i="21"/>
  <c r="F40" i="21"/>
  <c r="F19" i="21"/>
  <c r="F21" i="21"/>
  <c r="F23" i="21"/>
  <c r="F24" i="21"/>
  <c r="F29" i="21"/>
  <c r="F30" i="21"/>
  <c r="F31" i="21"/>
  <c r="F32" i="21"/>
  <c r="F33" i="21"/>
  <c r="F34" i="21"/>
  <c r="C22" i="21"/>
  <c r="F22" i="21" s="1"/>
  <c r="C20" i="21"/>
  <c r="F20" i="21" s="1"/>
  <c r="F17" i="21"/>
  <c r="C18" i="21"/>
  <c r="F18" i="21" s="1"/>
  <c r="F10" i="21"/>
  <c r="F11" i="21"/>
  <c r="C9" i="21"/>
  <c r="C5" i="21"/>
  <c r="C21" i="64"/>
  <c r="F21" i="64" s="1"/>
  <c r="C8" i="64"/>
  <c r="F51" i="69" l="1"/>
  <c r="F15" i="63" s="1"/>
  <c r="C26" i="67"/>
  <c r="F26" i="67" s="1"/>
  <c r="F23" i="66"/>
  <c r="C25" i="66"/>
  <c r="F25" i="66" s="1"/>
  <c r="C6" i="68"/>
  <c r="F6" i="68" s="1"/>
  <c r="F13" i="68"/>
  <c r="C17" i="68"/>
  <c r="F16" i="68"/>
  <c r="C6" i="67"/>
  <c r="F6" i="67" s="1"/>
  <c r="F17" i="66"/>
  <c r="C5" i="66"/>
  <c r="F5" i="66" s="1"/>
  <c r="F22" i="65"/>
  <c r="F23" i="65"/>
  <c r="F24" i="65"/>
  <c r="F25" i="65"/>
  <c r="F21" i="65"/>
  <c r="C20" i="65"/>
  <c r="F20" i="65" s="1"/>
  <c r="F17" i="65"/>
  <c r="F16" i="65"/>
  <c r="F18" i="65"/>
  <c r="F19" i="65"/>
  <c r="F8" i="65"/>
  <c r="F7" i="65"/>
  <c r="F6" i="65"/>
  <c r="F48" i="65"/>
  <c r="F5" i="65"/>
  <c r="F4" i="65"/>
  <c r="F8" i="21"/>
  <c r="F9" i="21"/>
  <c r="C4" i="64"/>
  <c r="F24" i="64"/>
  <c r="F23" i="64"/>
  <c r="F22" i="64"/>
  <c r="F15" i="64"/>
  <c r="F14" i="64"/>
  <c r="F13" i="64"/>
  <c r="F6" i="21"/>
  <c r="C7" i="21"/>
  <c r="F7" i="21" s="1"/>
  <c r="F15" i="21"/>
  <c r="F16" i="21"/>
  <c r="F14" i="21"/>
  <c r="F42" i="67" l="1"/>
  <c r="F9" i="63" s="1"/>
  <c r="F17" i="68"/>
  <c r="C18" i="68"/>
  <c r="F35" i="66"/>
  <c r="F50" i="65"/>
  <c r="F3" i="63" s="1"/>
  <c r="F8" i="64"/>
  <c r="F43" i="64"/>
  <c r="F42" i="64"/>
  <c r="F41" i="64"/>
  <c r="F40" i="64"/>
  <c r="F39" i="64"/>
  <c r="F7" i="64"/>
  <c r="F6" i="64"/>
  <c r="F5" i="64"/>
  <c r="F4" i="64"/>
  <c r="F18" i="68" l="1"/>
  <c r="C19" i="68"/>
  <c r="F19" i="68" s="1"/>
  <c r="F45" i="64"/>
  <c r="F7" i="63" l="1"/>
  <c r="F13" i="63"/>
  <c r="F4" i="21"/>
  <c r="F5" i="21"/>
  <c r="F685" i="63" l="1"/>
  <c r="E673" i="63"/>
  <c r="F42" i="21" l="1"/>
  <c r="F5" i="63" l="1"/>
  <c r="F9" i="68"/>
  <c r="F10" i="68"/>
  <c r="F44" i="68" l="1"/>
  <c r="F11" i="6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C115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veranda wall included no deductions for openings.
</t>
        </r>
      </text>
    </comment>
  </commentList>
</comments>
</file>

<file path=xl/sharedStrings.xml><?xml version="1.0" encoding="utf-8"?>
<sst xmlns="http://schemas.openxmlformats.org/spreadsheetml/2006/main" count="369" uniqueCount="144">
  <si>
    <t>Item</t>
  </si>
  <si>
    <t>Description</t>
  </si>
  <si>
    <t>Quantity</t>
  </si>
  <si>
    <t>Unit</t>
  </si>
  <si>
    <t>Rate</t>
  </si>
  <si>
    <t>D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</si>
  <si>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</si>
  <si>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</si>
  <si>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</si>
  <si>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</si>
  <si>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</si>
  <si>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</si>
  <si>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</si>
  <si>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</si>
  <si>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</si>
  <si>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</si>
  <si>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</si>
  <si>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I</t>
  </si>
  <si>
    <t>FINAL SUMMARY</t>
  </si>
  <si>
    <t>Dalasi</t>
  </si>
  <si>
    <t>DOORS AND WINDOWS</t>
  </si>
  <si>
    <t>DOORS</t>
  </si>
  <si>
    <t xml:space="preserve">TOTAL 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</si>
  <si>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</si>
  <si>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</si>
  <si>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</t>
  </si>
  <si>
    <t>CONTINGENCY SUM</t>
  </si>
  <si>
    <t>SUMMARY TOTAL 1</t>
  </si>
  <si>
    <t>LS</t>
  </si>
  <si>
    <t xml:space="preserve">Electrical installations </t>
  </si>
  <si>
    <t>New Alutec Door 1000m wide with window glazing</t>
  </si>
  <si>
    <t>ROOf</t>
  </si>
  <si>
    <t>Provide decra roof cover on 2 x 2 red timber battens at 35cm centres</t>
  </si>
  <si>
    <t>BICYCLE SHOP</t>
  </si>
  <si>
    <t>Fixed glazed windows 900mm x 900mm with buglar proof</t>
  </si>
  <si>
    <t>Provide skirting 100mm high</t>
  </si>
  <si>
    <t>Dormitory block</t>
  </si>
  <si>
    <t>Remove existing doors and replace with Aluiec 900mm door</t>
  </si>
  <si>
    <t>Remove and replace existing windows with sliding and buglar proof</t>
  </si>
  <si>
    <t>Prepare walls and paint inside and outside</t>
  </si>
  <si>
    <t>Provide 2 x 2 red timber ceiling joist at 600mm centres</t>
  </si>
  <si>
    <t>Remove existing ceiling and repalce with new 8mm thick soft plywood finish with wood polish</t>
  </si>
  <si>
    <t>Hall</t>
  </si>
  <si>
    <t>Remove existing doors and replace with Aluiec double  doors</t>
  </si>
  <si>
    <t>Remove and replace existing windows 3m x 0.7m with sliding and buglar proof</t>
  </si>
  <si>
    <t>Provide ceiling joist 2 x 2 in red timber at 600mm centres</t>
  </si>
  <si>
    <t>RENOVATIONS</t>
  </si>
  <si>
    <t>Cut open existing slab and excavate for column base for new shed</t>
  </si>
  <si>
    <t>Provide IPN Sections for columns each 3m long</t>
  </si>
  <si>
    <t>provide 10 m long x 4m width x 2.4m hign block work</t>
  </si>
  <si>
    <t>Metal grill door</t>
  </si>
  <si>
    <t>Provide Roof structure with Aluzinc Purlings and rafters</t>
  </si>
  <si>
    <t xml:space="preserve">Facia board along perimeter 25mm x 200mm </t>
  </si>
  <si>
    <t>CRAFT SHOP</t>
  </si>
  <si>
    <t>Remove existing tiles and replace with new</t>
  </si>
  <si>
    <t>Provide 30cm x 30cm floor tiles on 35mm screed</t>
  </si>
  <si>
    <t xml:space="preserve">Electrical re- installations </t>
  </si>
  <si>
    <t>Alutect Sliding Windows 2700 X 1200 with buglar proof</t>
  </si>
  <si>
    <t>Prepare walls and paint all with first under coat and finish off with a seconf coat</t>
  </si>
  <si>
    <t>Remove existing ceiling cover and cart away</t>
  </si>
  <si>
    <t>Provide new ceiling joist 50mm x 50mm red timber at 600 centres</t>
  </si>
  <si>
    <t>Provide new ceiling cover with 8mm soft plywood</t>
  </si>
  <si>
    <t>Apply Mahogany polish finish to ceiling</t>
  </si>
  <si>
    <t>Alutect Sliding Windows 900 X 1200 with buglar proof</t>
  </si>
  <si>
    <t>TOILETS</t>
  </si>
  <si>
    <t>Remove existing partition blockwall</t>
  </si>
  <si>
    <t>Build new partition wall</t>
  </si>
  <si>
    <t xml:space="preserve">Windows 600 x 600 </t>
  </si>
  <si>
    <t>Alutec 800 Doors</t>
  </si>
  <si>
    <t>WC with all Plumbing</t>
  </si>
  <si>
    <t>Sinks with all plumbing</t>
  </si>
  <si>
    <t>IT JOB CENTRE</t>
  </si>
  <si>
    <t>MAIN TOILETS</t>
  </si>
  <si>
    <t>Excavate for strip foundation 450 x 450</t>
  </si>
  <si>
    <t>Provide 50mm blinding M10 concrete lean mix</t>
  </si>
  <si>
    <t>Provide ground beam  with M20 concrete</t>
  </si>
  <si>
    <t>Provide 10mm reinforcement to main bars</t>
  </si>
  <si>
    <t>Provide 6mm links at 200 centres</t>
  </si>
  <si>
    <t>Construct ground slab with M20 concrete 125mm thick</t>
  </si>
  <si>
    <t>Construct blockwall with 150mm thick sand /cement blocks</t>
  </si>
  <si>
    <t>Provide ceiling joist with 50 x 50 red timber at 600 centres</t>
  </si>
  <si>
    <t xml:space="preserve">provide ceiling cover with 8mm soft plywood </t>
  </si>
  <si>
    <t>Finish ceiling with mahogany polish</t>
  </si>
  <si>
    <t>Plaster constructed walls with 12mm thick sand cement ratio 1:4</t>
  </si>
  <si>
    <t>Apply first coat paint to walls</t>
  </si>
  <si>
    <t>Apply second coat to walls</t>
  </si>
  <si>
    <t>ROOF</t>
  </si>
  <si>
    <t>Provide purlins with 75 x 50 red timber at 600 centres</t>
  </si>
  <si>
    <t>FITTINGS</t>
  </si>
  <si>
    <t>Provide Porcelain WCs with all fittings</t>
  </si>
  <si>
    <t>Provide sinks to all toilets</t>
  </si>
  <si>
    <t>Provide plumbing to services</t>
  </si>
  <si>
    <t xml:space="preserve">Construct manhole .8m x .8m x .4m with trowel finish </t>
  </si>
  <si>
    <t>Comstruct manhole .8m x .8m x .4m with trowel finish</t>
  </si>
  <si>
    <t>Plaster new wall with 12mm thick sand cement 1:4 mix</t>
  </si>
  <si>
    <t>Paint new wall with first and second coat</t>
  </si>
  <si>
    <t>OFFICE</t>
  </si>
  <si>
    <t>IT  JOB CENTRE</t>
  </si>
  <si>
    <t>OUTSIDE TOILETS</t>
  </si>
  <si>
    <t>Remove and replace existing toilets with new ones</t>
  </si>
  <si>
    <t>Remove and replace existing showers</t>
  </si>
  <si>
    <t>Remove and replace existing toilet doors</t>
  </si>
  <si>
    <t>Provide ceiling rafters 3 x 2  at 1.2m centres</t>
  </si>
  <si>
    <t>Provide new Alutec doors</t>
  </si>
  <si>
    <t>Remove and replace existing windows 3000 x 800mm with sliding and buglar proof</t>
  </si>
  <si>
    <t>Build new partition wall with 150mm thick sand/cement blocks</t>
  </si>
  <si>
    <t>KITCHEN AND STORES</t>
  </si>
  <si>
    <t>RESTAURANT</t>
  </si>
  <si>
    <t>Remove existing toilet walls and cart away</t>
  </si>
  <si>
    <t>Remove existing toilet windows and stack aside</t>
  </si>
  <si>
    <t>Provide new windows 900 mm x 900mm</t>
  </si>
  <si>
    <t>Provide new windows 1800 mm x 1200mm</t>
  </si>
  <si>
    <t xml:space="preserve">Remove and replace existing windows 1050 x 2950mm </t>
  </si>
  <si>
    <t>Provide new window 900 x1200</t>
  </si>
  <si>
    <t>construct restaurant counter</t>
  </si>
  <si>
    <t>Investigate roof leakage and repair</t>
  </si>
  <si>
    <t>prepare walls for store and paint inside and outside</t>
  </si>
  <si>
    <t>Prepare walls for backstage and paint inside and outside</t>
  </si>
  <si>
    <t>BACKSTAGE and STORE</t>
  </si>
  <si>
    <t>BANTABA</t>
  </si>
  <si>
    <t>Cut open existing slab and excavate for strip foundation</t>
  </si>
  <si>
    <t>Construct 200mm x 200mm thick concrete column 3m tall</t>
  </si>
  <si>
    <t>construct strip footing and column bases with class M20 concrete</t>
  </si>
  <si>
    <t>backfill to raise floor slab to 300mm above existing floor with rubble from broken existing slab</t>
  </si>
  <si>
    <t xml:space="preserve">place 150mm thick class M15 concrete </t>
  </si>
  <si>
    <t>provide 6mm reinforcement on both sides at 200 centres</t>
  </si>
  <si>
    <t>Provide decra roof cover on 2 x 2 red timber battens at 35cm centres fixing to manufacturers specification</t>
  </si>
  <si>
    <t>Demolish existing generator room and stock pile aside</t>
  </si>
  <si>
    <t>provide ceiling cover with 8mm soft plywood and finish with polish</t>
  </si>
  <si>
    <t>Provide new ceiling cover with 8mm soft plywood and finisf with polish</t>
  </si>
  <si>
    <t>Provide new ceiling cover with 8mm soft plywood and finish with polish</t>
  </si>
  <si>
    <t>Contruct 150mm thick standard cement sand blocks 2.5N/mm2 strength for walls</t>
  </si>
  <si>
    <t>Construct Starter blocks 200mm thick and fill with lean mix to foundation walls</t>
  </si>
  <si>
    <t>Provide 10mm rods for main bars to columns</t>
  </si>
  <si>
    <t>Provide 6mm links to colun reinforcement</t>
  </si>
  <si>
    <t>excavate  .6m x .6m  for foundation of strip and column bases</t>
  </si>
  <si>
    <t>Provide  reinforcement of 10mm at 200 centres both ways to strip foundation</t>
  </si>
  <si>
    <t>Provide ceiling cover with white decorated plaster board</t>
  </si>
  <si>
    <t>finish with white paint</t>
  </si>
  <si>
    <t xml:space="preserve">connect to existing septic tank </t>
  </si>
  <si>
    <t>Provide 8mm reinforcement at 200mm centres both ways</t>
  </si>
  <si>
    <t>Construct Starter blocks at bottom of foundation to ground level fill with lean mix</t>
  </si>
  <si>
    <t>Provide right angle triangle  Roof Trusses and gable end trusses to roof structure</t>
  </si>
  <si>
    <t>Provide Aluzinc 0.4mm thick roof cover according to manufacturer's 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</si>
</sst>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_)"/>
    <numFmt numFmtId="165" formatCode=";;;"/>
    <numFmt numFmtId="166" formatCode="_-* #,##0_-;\-* #,##0_-;_-* &quot;-&quot;??_-;_-@_-"/>
    <numFmt numFmtId="167" formatCode="[$GMD]\ #,##0.00"/>
    <numFmt numFmtId="168" formatCode="_ * #,##0_ ;_ * \-#,##0_ ;_ * &quot;-&quot;??_ ;_ @_ "/>
    <numFmt numFmtId="169" formatCode="_ * #,##0.00_ ;_ * \-#,##0.00_ ;_ * &quot;-&quot;??_ ;_ @_ "/>
    <numFmt numFmtId="170" formatCode="#,##0.000"/>
    <numFmt numFmtId="171" formatCode="_-* #,##0.0_-;\-* #,##0.0_-;_-* &quot;-&quot;??_-;_-@_-"/>
    <numFmt numFmtId="172" formatCode="_([$GMD]\ * #,##0.00_);_([$GMD]\ * \(#,##0.00\);_([$GMD]\ * &quot;-&quot;??_);_(@_)"/>
    <numFmt numFmtId="173" formatCode="0.0_)"/>
  </numFmts>
  <fonts count="31" x14ac:knownFonts="1">
    <font>
      <sz val="12"/>
      <name val="Helv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8"/>
      <name val="Helv"/>
    </font>
    <font>
      <sz val="12"/>
      <name val="Helv"/>
    </font>
    <font>
      <sz val="10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color indexed="9"/>
      <name val="Arial"/>
      <family val="2"/>
    </font>
    <font>
      <u/>
      <sz val="12"/>
      <name val="Arial"/>
      <family val="2"/>
    </font>
    <font>
      <b/>
      <i/>
      <u/>
      <sz val="12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9.5"/>
      <name val="Verdana"/>
      <family val="2"/>
    </font>
    <font>
      <b/>
      <sz val="9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</borders>
  <cellStyleXfs count="15">
    <xf numFmtId="164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4" fillId="0" borderId="1" applyBorder="0" applyAlignment="0"/>
    <xf numFmtId="0" fontId="5" fillId="0" borderId="0"/>
    <xf numFmtId="0" fontId="16" fillId="0" borderId="0"/>
    <xf numFmtId="0" fontId="20" fillId="0" borderId="0"/>
    <xf numFmtId="0" fontId="17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7">
    <xf numFmtId="164" fontId="0" fillId="0" borderId="0" xfId="0"/>
    <xf numFmtId="164" fontId="4" fillId="0" borderId="0" xfId="0" applyFont="1"/>
    <xf numFmtId="164" fontId="4" fillId="0" borderId="2" xfId="0" applyFont="1" applyBorder="1"/>
    <xf numFmtId="164" fontId="9" fillId="0" borderId="3" xfId="0" applyFont="1" applyBorder="1" applyAlignment="1">
      <alignment horizontal="center"/>
    </xf>
    <xf numFmtId="164" fontId="19" fillId="0" borderId="3" xfId="0" applyFont="1" applyBorder="1" applyAlignment="1">
      <alignment horizontal="center"/>
    </xf>
    <xf numFmtId="164" fontId="7" fillId="0" borderId="0" xfId="0" applyFont="1" applyAlignment="1">
      <alignment horizontal="center"/>
    </xf>
    <xf numFmtId="4" fontId="7" fillId="0" borderId="0" xfId="11" applyNumberFormat="1" applyFont="1" applyAlignment="1">
      <alignment horizontal="left"/>
    </xf>
    <xf numFmtId="164" fontId="2" fillId="0" borderId="0" xfId="0" applyFont="1"/>
    <xf numFmtId="164" fontId="2" fillId="0" borderId="0" xfId="0" applyFont="1" applyAlignment="1">
      <alignment horizontal="left"/>
    </xf>
    <xf numFmtId="164" fontId="9" fillId="0" borderId="1" xfId="0" applyFont="1" applyBorder="1" applyAlignment="1">
      <alignment horizontal="center"/>
    </xf>
    <xf numFmtId="164" fontId="4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164" fontId="13" fillId="0" borderId="3" xfId="0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3" fillId="0" borderId="12" xfId="10" applyFont="1" applyBorder="1"/>
    <xf numFmtId="164" fontId="2" fillId="0" borderId="0" xfId="0" applyFont="1" applyAlignment="1">
      <alignment horizontal="center"/>
    </xf>
    <xf numFmtId="166" fontId="2" fillId="0" borderId="0" xfId="1" applyNumberFormat="1"/>
    <xf numFmtId="166" fontId="2" fillId="0" borderId="0" xfId="1" applyNumberFormat="1" applyAlignment="1">
      <alignment horizontal="right"/>
    </xf>
    <xf numFmtId="164" fontId="7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3" fontId="2" fillId="0" borderId="0" xfId="1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164" fontId="7" fillId="0" borderId="0" xfId="0" applyFont="1"/>
    <xf numFmtId="164" fontId="2" fillId="0" borderId="0" xfId="0" applyFont="1" applyAlignment="1">
      <alignment horizontal="right"/>
    </xf>
    <xf numFmtId="1" fontId="2" fillId="0" borderId="0" xfId="1" applyNumberFormat="1" applyAlignment="1">
      <alignment horizontal="right" vertical="center"/>
    </xf>
    <xf numFmtId="164" fontId="12" fillId="0" borderId="0" xfId="0" applyFont="1"/>
    <xf numFmtId="3" fontId="2" fillId="0" borderId="0" xfId="0" applyNumberFormat="1" applyFont="1"/>
    <xf numFmtId="165" fontId="2" fillId="0" borderId="0" xfId="0" applyNumberFormat="1" applyFont="1"/>
    <xf numFmtId="166" fontId="7" fillId="0" borderId="0" xfId="1" applyNumberFormat="1" applyFont="1" applyAlignment="1">
      <alignment horizontal="right"/>
    </xf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1" applyNumberFormat="1" applyFont="1"/>
    <xf numFmtId="166" fontId="14" fillId="0" borderId="0" xfId="1" applyNumberFormat="1" applyFont="1"/>
    <xf numFmtId="9" fontId="4" fillId="0" borderId="0" xfId="12" applyFont="1"/>
    <xf numFmtId="167" fontId="4" fillId="0" borderId="0" xfId="0" applyNumberFormat="1" applyFont="1"/>
    <xf numFmtId="164" fontId="4" fillId="0" borderId="0" xfId="0" applyFont="1" applyAlignment="1">
      <alignment vertical="top"/>
    </xf>
    <xf numFmtId="164" fontId="1" fillId="0" borderId="13" xfId="0" applyFont="1" applyBorder="1"/>
    <xf numFmtId="164" fontId="1" fillId="0" borderId="10" xfId="0" applyFont="1" applyBorder="1" applyAlignment="1">
      <alignment horizontal="center" vertical="top"/>
    </xf>
    <xf numFmtId="164" fontId="19" fillId="0" borderId="10" xfId="0" applyFont="1" applyBorder="1" applyAlignment="1">
      <alignment horizontal="center" vertical="top"/>
    </xf>
    <xf numFmtId="164" fontId="2" fillId="0" borderId="10" xfId="0" applyFont="1" applyBorder="1" applyAlignment="1">
      <alignment horizontal="center" vertical="top"/>
    </xf>
    <xf numFmtId="43" fontId="1" fillId="0" borderId="18" xfId="1" applyFont="1" applyBorder="1" applyAlignment="1">
      <alignment horizontal="center" vertical="top"/>
    </xf>
    <xf numFmtId="164" fontId="6" fillId="2" borderId="6" xfId="0" applyFont="1" applyFill="1" applyBorder="1" applyAlignment="1">
      <alignment horizontal="center" vertical="top"/>
    </xf>
    <xf numFmtId="164" fontId="6" fillId="2" borderId="5" xfId="0" applyFont="1" applyFill="1" applyBorder="1" applyAlignment="1">
      <alignment horizontal="center" vertical="top"/>
    </xf>
    <xf numFmtId="164" fontId="6" fillId="2" borderId="19" xfId="0" applyFont="1" applyFill="1" applyBorder="1" applyAlignment="1">
      <alignment horizontal="center" vertical="top"/>
    </xf>
    <xf numFmtId="43" fontId="6" fillId="2" borderId="4" xfId="1" applyFont="1" applyFill="1" applyBorder="1" applyAlignment="1">
      <alignment horizontal="center" vertical="top"/>
    </xf>
    <xf numFmtId="164" fontId="2" fillId="0" borderId="1" xfId="0" applyFont="1" applyBorder="1" applyAlignment="1">
      <alignment horizontal="center" vertical="top"/>
    </xf>
    <xf numFmtId="164" fontId="2" fillId="0" borderId="0" xfId="0" applyFont="1" applyAlignment="1">
      <alignment horizontal="center" vertical="top"/>
    </xf>
    <xf numFmtId="166" fontId="2" fillId="0" borderId="9" xfId="1" applyNumberFormat="1" applyBorder="1" applyAlignment="1">
      <alignment horizontal="center" vertical="top"/>
    </xf>
    <xf numFmtId="43" fontId="2" fillId="0" borderId="14" xfId="1" applyBorder="1" applyAlignment="1">
      <alignment horizontal="center" vertical="top"/>
    </xf>
    <xf numFmtId="164" fontId="2" fillId="0" borderId="9" xfId="0" applyFont="1" applyBorder="1" applyAlignment="1">
      <alignment horizontal="center" vertical="top"/>
    </xf>
    <xf numFmtId="164" fontId="2" fillId="0" borderId="7" xfId="0" applyFont="1" applyBorder="1" applyAlignment="1">
      <alignment horizontal="center" vertical="top"/>
    </xf>
    <xf numFmtId="43" fontId="2" fillId="0" borderId="9" xfId="1" applyBorder="1" applyAlignment="1">
      <alignment horizontal="center" vertical="top"/>
    </xf>
    <xf numFmtId="164" fontId="1" fillId="2" borderId="6" xfId="0" applyFont="1" applyFill="1" applyBorder="1" applyAlignment="1">
      <alignment horizontal="center" vertical="top"/>
    </xf>
    <xf numFmtId="171" fontId="1" fillId="0" borderId="11" xfId="1" applyNumberFormat="1" applyFont="1" applyBorder="1" applyAlignment="1">
      <alignment horizontal="left"/>
    </xf>
    <xf numFmtId="171" fontId="6" fillId="2" borderId="4" xfId="1" applyNumberFormat="1" applyFont="1" applyFill="1" applyBorder="1" applyAlignment="1">
      <alignment horizontal="center" vertical="top"/>
    </xf>
    <xf numFmtId="171" fontId="2" fillId="0" borderId="14" xfId="1" applyNumberFormat="1" applyBorder="1" applyAlignment="1">
      <alignment horizontal="center"/>
    </xf>
    <xf numFmtId="171" fontId="2" fillId="0" borderId="14" xfId="1" applyNumberFormat="1" applyBorder="1"/>
    <xf numFmtId="172" fontId="2" fillId="0" borderId="0" xfId="1" applyNumberFormat="1"/>
    <xf numFmtId="172" fontId="2" fillId="0" borderId="0" xfId="0" applyNumberFormat="1" applyFont="1"/>
    <xf numFmtId="172" fontId="7" fillId="0" borderId="0" xfId="11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172" fontId="4" fillId="0" borderId="0" xfId="0" applyNumberFormat="1" applyFont="1"/>
    <xf numFmtId="172" fontId="4" fillId="0" borderId="0" xfId="1" applyNumberFormat="1" applyFont="1"/>
    <xf numFmtId="171" fontId="6" fillId="2" borderId="14" xfId="1" applyNumberFormat="1" applyFont="1" applyFill="1" applyBorder="1" applyAlignment="1">
      <alignment horizontal="center" vertical="top"/>
    </xf>
    <xf numFmtId="164" fontId="29" fillId="0" borderId="0" xfId="0" applyFont="1" applyAlignment="1">
      <alignment horizontal="justify" vertical="center"/>
    </xf>
    <xf numFmtId="171" fontId="2" fillId="0" borderId="14" xfId="1" applyNumberFormat="1" applyBorder="1" applyAlignment="1">
      <alignment horizontal="center" vertical="top"/>
    </xf>
    <xf numFmtId="171" fontId="2" fillId="0" borderId="0" xfId="1" applyNumberFormat="1"/>
    <xf numFmtId="43" fontId="2" fillId="0" borderId="0" xfId="1" applyAlignment="1">
      <alignment horizontal="center" vertical="top"/>
    </xf>
    <xf numFmtId="164" fontId="30" fillId="0" borderId="0" xfId="0" applyFont="1" applyAlignment="1">
      <alignment horizontal="justify" vertical="center"/>
    </xf>
    <xf numFmtId="164" fontId="7" fillId="0" borderId="15" xfId="0" applyFont="1" applyBorder="1" applyAlignment="1">
      <alignment horizontal="center"/>
    </xf>
    <xf numFmtId="37" fontId="10" fillId="0" borderId="17" xfId="0" applyNumberFormat="1" applyFont="1" applyBorder="1" applyAlignment="1">
      <alignment horizontal="center"/>
    </xf>
    <xf numFmtId="164" fontId="3" fillId="0" borderId="0" xfId="0" applyFont="1" applyAlignment="1">
      <alignment horizontal="center"/>
    </xf>
    <xf numFmtId="164" fontId="6" fillId="0" borderId="0" xfId="0" applyFont="1" applyAlignment="1">
      <alignment horizontal="center"/>
    </xf>
    <xf numFmtId="164" fontId="8" fillId="0" borderId="0" xfId="0" applyFont="1" applyAlignment="1">
      <alignment horizontal="center"/>
    </xf>
    <xf numFmtId="164" fontId="2" fillId="0" borderId="0" xfId="0" quotePrefix="1" applyFont="1" applyAlignment="1">
      <alignment horizontal="center"/>
    </xf>
    <xf numFmtId="4" fontId="7" fillId="0" borderId="0" xfId="11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64" fontId="8" fillId="0" borderId="0" xfId="0" quotePrefix="1" applyFont="1" applyAlignment="1">
      <alignment horizontal="center"/>
    </xf>
    <xf numFmtId="164" fontId="10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164" fontId="25" fillId="0" borderId="0" xfId="0" applyFont="1" applyAlignment="1">
      <alignment horizontal="center"/>
    </xf>
    <xf numFmtId="164" fontId="29" fillId="0" borderId="0" xfId="0" applyFont="1" applyAlignment="1">
      <alignment horizontal="left" vertical="top" wrapText="1"/>
    </xf>
    <xf numFmtId="164" fontId="2" fillId="0" borderId="8" xfId="0" applyFont="1" applyBorder="1" applyAlignment="1">
      <alignment horizontal="center" vertical="top"/>
    </xf>
    <xf numFmtId="164" fontId="9" fillId="0" borderId="22" xfId="0" applyFont="1" applyBorder="1" applyAlignment="1">
      <alignment horizontal="center"/>
    </xf>
    <xf numFmtId="172" fontId="22" fillId="0" borderId="14" xfId="1" applyNumberFormat="1" applyFont="1" applyBorder="1" applyAlignment="1">
      <alignment horizontal="center"/>
    </xf>
    <xf numFmtId="172" fontId="27" fillId="0" borderId="14" xfId="1" applyNumberFormat="1" applyFont="1" applyBorder="1"/>
    <xf numFmtId="172" fontId="20" fillId="0" borderId="14" xfId="1" applyNumberFormat="1" applyFont="1" applyBorder="1"/>
    <xf numFmtId="172" fontId="22" fillId="0" borderId="14" xfId="1" applyNumberFormat="1" applyFont="1" applyBorder="1"/>
    <xf numFmtId="172" fontId="10" fillId="0" borderId="23" xfId="1" applyNumberFormat="1" applyFont="1" applyBorder="1"/>
    <xf numFmtId="171" fontId="2" fillId="0" borderId="24" xfId="1" applyNumberFormat="1" applyBorder="1" applyAlignment="1">
      <alignment horizontal="center"/>
    </xf>
    <xf numFmtId="164" fontId="2" fillId="0" borderId="25" xfId="0" applyFont="1" applyBorder="1" applyAlignment="1">
      <alignment horizontal="left"/>
    </xf>
    <xf numFmtId="171" fontId="2" fillId="0" borderId="26" xfId="1" applyNumberFormat="1" applyBorder="1" applyAlignment="1">
      <alignment horizontal="center"/>
    </xf>
    <xf numFmtId="43" fontId="2" fillId="0" borderId="27" xfId="1" applyBorder="1" applyAlignment="1">
      <alignment horizontal="center" vertical="top"/>
    </xf>
    <xf numFmtId="171" fontId="2" fillId="0" borderId="27" xfId="1" applyNumberFormat="1" applyBorder="1" applyAlignment="1">
      <alignment horizontal="center"/>
    </xf>
    <xf numFmtId="164" fontId="6" fillId="3" borderId="9" xfId="0" applyFont="1" applyFill="1" applyBorder="1" applyAlignment="1">
      <alignment horizontal="center" vertical="top"/>
    </xf>
    <xf numFmtId="43" fontId="6" fillId="3" borderId="14" xfId="1" applyFont="1" applyFill="1" applyBorder="1" applyAlignment="1">
      <alignment horizontal="center" vertical="top"/>
    </xf>
    <xf numFmtId="164" fontId="6" fillId="3" borderId="1" xfId="0" applyFont="1" applyFill="1" applyBorder="1" applyAlignment="1">
      <alignment horizontal="center" vertical="top"/>
    </xf>
    <xf numFmtId="164" fontId="6" fillId="3" borderId="0" xfId="0" applyFont="1" applyFill="1" applyAlignment="1">
      <alignment horizontal="center" vertical="top"/>
    </xf>
    <xf numFmtId="164" fontId="2" fillId="0" borderId="28" xfId="0" applyFont="1" applyBorder="1" applyAlignment="1">
      <alignment horizontal="center" vertical="top"/>
    </xf>
    <xf numFmtId="164" fontId="2" fillId="0" borderId="29" xfId="0" applyFont="1" applyBorder="1" applyAlignment="1">
      <alignment horizontal="center" vertical="top"/>
    </xf>
    <xf numFmtId="166" fontId="2" fillId="0" borderId="30" xfId="1" applyNumberFormat="1" applyBorder="1" applyAlignment="1">
      <alignment horizontal="center" vertical="top"/>
    </xf>
    <xf numFmtId="164" fontId="29" fillId="0" borderId="0" xfId="0" applyFont="1" applyAlignment="1">
      <alignment horizontal="left" vertical="center" wrapText="1"/>
    </xf>
    <xf numFmtId="164" fontId="26" fillId="2" borderId="31" xfId="0" applyFont="1" applyFill="1" applyBorder="1" applyAlignment="1">
      <alignment horizontal="center"/>
    </xf>
    <xf numFmtId="164" fontId="26" fillId="2" borderId="32" xfId="0" applyFont="1" applyFill="1" applyBorder="1" applyAlignment="1">
      <alignment horizontal="center"/>
    </xf>
    <xf numFmtId="164" fontId="26" fillId="2" borderId="33" xfId="0" applyFont="1" applyFill="1" applyBorder="1" applyAlignment="1">
      <alignment horizontal="center"/>
    </xf>
    <xf numFmtId="164" fontId="26" fillId="2" borderId="34" xfId="0" applyFont="1" applyFill="1" applyBorder="1" applyAlignment="1">
      <alignment horizontal="center"/>
    </xf>
    <xf numFmtId="172" fontId="26" fillId="2" borderId="34" xfId="0" applyNumberFormat="1" applyFont="1" applyFill="1" applyBorder="1" applyAlignment="1">
      <alignment horizontal="center"/>
    </xf>
    <xf numFmtId="164" fontId="6" fillId="3" borderId="1" xfId="0" applyFont="1" applyFill="1" applyBorder="1" applyAlignment="1">
      <alignment horizontal="center" vertical="top" wrapText="1"/>
    </xf>
    <xf numFmtId="166" fontId="2" fillId="0" borderId="9" xfId="1" applyNumberFormat="1" applyBorder="1" applyAlignment="1">
      <alignment horizontal="right" vertical="top"/>
    </xf>
    <xf numFmtId="164" fontId="2" fillId="0" borderId="9" xfId="0" applyFont="1" applyBorder="1" applyAlignment="1">
      <alignment horizontal="right" vertical="top"/>
    </xf>
    <xf numFmtId="164" fontId="2" fillId="0" borderId="7" xfId="0" applyFont="1" applyBorder="1" applyAlignment="1">
      <alignment horizontal="right" vertical="top"/>
    </xf>
    <xf numFmtId="166" fontId="2" fillId="0" borderId="30" xfId="1" applyNumberFormat="1" applyBorder="1" applyAlignment="1">
      <alignment horizontal="right" vertical="top"/>
    </xf>
    <xf numFmtId="164" fontId="29" fillId="0" borderId="21" xfId="0" applyFont="1" applyBorder="1" applyAlignment="1">
      <alignment vertical="top" wrapText="1"/>
    </xf>
    <xf numFmtId="164" fontId="2" fillId="0" borderId="30" xfId="0" applyFont="1" applyBorder="1" applyAlignment="1">
      <alignment horizontal="right" vertical="top"/>
    </xf>
    <xf numFmtId="43" fontId="2" fillId="0" borderId="9" xfId="1" applyBorder="1" applyAlignment="1">
      <alignment horizontal="right" vertical="top"/>
    </xf>
    <xf numFmtId="43" fontId="2" fillId="0" borderId="30" xfId="1" applyBorder="1" applyAlignment="1">
      <alignment horizontal="right" vertical="top"/>
    </xf>
    <xf numFmtId="43" fontId="1" fillId="0" borderId="11" xfId="1" applyFont="1" applyBorder="1" applyAlignment="1">
      <alignment horizontal="center" vertical="top"/>
    </xf>
    <xf numFmtId="164" fontId="29" fillId="0" borderId="0" xfId="0" applyFont="1" applyAlignment="1">
      <alignment vertical="top" wrapText="1"/>
    </xf>
    <xf numFmtId="164" fontId="2" fillId="0" borderId="0" xfId="0" applyFont="1" applyAlignment="1">
      <alignment horizontal="right" vertical="top"/>
    </xf>
    <xf numFmtId="171" fontId="2" fillId="0" borderId="27" xfId="1" applyNumberFormat="1" applyBorder="1" applyAlignment="1">
      <alignment horizontal="center" vertical="top"/>
    </xf>
    <xf numFmtId="164" fontId="1" fillId="0" borderId="0" xfId="0" applyFont="1" applyAlignment="1">
      <alignment horizontal="left"/>
    </xf>
    <xf numFmtId="164" fontId="2" fillId="0" borderId="27" xfId="0" applyFont="1" applyBorder="1" applyAlignment="1">
      <alignment horizontal="right" vertical="top"/>
    </xf>
    <xf numFmtId="164" fontId="30" fillId="0" borderId="0" xfId="0" applyFont="1" applyAlignment="1">
      <alignment horizontal="left" vertical="top" wrapText="1"/>
    </xf>
    <xf numFmtId="171" fontId="2" fillId="0" borderId="26" xfId="1" applyNumberFormat="1" applyBorder="1" applyAlignment="1">
      <alignment horizontal="center" vertical="top"/>
    </xf>
    <xf numFmtId="171" fontId="2" fillId="0" borderId="24" xfId="1" applyNumberFormat="1" applyBorder="1" applyAlignment="1">
      <alignment horizontal="center" vertical="top"/>
    </xf>
    <xf numFmtId="171" fontId="2" fillId="0" borderId="0" xfId="1" applyNumberFormat="1" applyAlignment="1">
      <alignment vertical="top"/>
    </xf>
    <xf numFmtId="171" fontId="2" fillId="0" borderId="14" xfId="1" applyNumberFormat="1" applyBorder="1" applyAlignment="1">
      <alignment vertical="top"/>
    </xf>
    <xf numFmtId="166" fontId="2" fillId="0" borderId="9" xfId="0" applyNumberFormat="1" applyFont="1" applyBorder="1" applyAlignment="1">
      <alignment horizontal="right" vertical="top"/>
    </xf>
    <xf numFmtId="164" fontId="2" fillId="0" borderId="35" xfId="0" applyFont="1" applyBorder="1" applyAlignment="1">
      <alignment horizontal="center" vertical="top"/>
    </xf>
    <xf numFmtId="166" fontId="2" fillId="0" borderId="9" xfId="0" applyNumberFormat="1" applyFont="1" applyBorder="1" applyAlignment="1">
      <alignment horizontal="center" vertical="top"/>
    </xf>
    <xf numFmtId="164" fontId="9" fillId="0" borderId="29" xfId="0" applyFont="1" applyBorder="1" applyAlignment="1">
      <alignment horizontal="center"/>
    </xf>
    <xf numFmtId="172" fontId="22" fillId="0" borderId="27" xfId="1" applyNumberFormat="1" applyFont="1" applyBorder="1" applyAlignment="1">
      <alignment horizontal="center"/>
    </xf>
    <xf numFmtId="164" fontId="30" fillId="0" borderId="0" xfId="0" applyFont="1" applyAlignment="1">
      <alignment vertical="top" wrapText="1"/>
    </xf>
    <xf numFmtId="164" fontId="30" fillId="0" borderId="0" xfId="0" applyFont="1" applyAlignment="1">
      <alignment horizontal="justify" vertical="top"/>
    </xf>
    <xf numFmtId="164" fontId="29" fillId="0" borderId="0" xfId="0" applyFont="1" applyAlignment="1">
      <alignment horizontal="justify" vertical="top"/>
    </xf>
    <xf numFmtId="164" fontId="2" fillId="0" borderId="0" xfId="0" applyFont="1" applyAlignment="1">
      <alignment horizontal="left" vertical="top"/>
    </xf>
    <xf numFmtId="164" fontId="2" fillId="0" borderId="25" xfId="0" applyFont="1" applyBorder="1" applyAlignment="1">
      <alignment horizontal="left" vertical="top"/>
    </xf>
    <xf numFmtId="164" fontId="2" fillId="0" borderId="0" xfId="0" applyFont="1" applyAlignment="1">
      <alignment vertical="top"/>
    </xf>
    <xf numFmtId="164" fontId="2" fillId="0" borderId="0" xfId="0" applyFont="1" applyAlignment="1">
      <alignment horizontal="left" vertical="top" wrapText="1"/>
    </xf>
    <xf numFmtId="164" fontId="2" fillId="3" borderId="0" xfId="0" applyFont="1" applyFill="1" applyAlignment="1">
      <alignment horizontal="center" vertical="top"/>
    </xf>
    <xf numFmtId="164" fontId="2" fillId="3" borderId="9" xfId="0" applyFont="1" applyFill="1" applyBorder="1" applyAlignment="1">
      <alignment horizontal="center" vertical="top"/>
    </xf>
    <xf numFmtId="43" fontId="2" fillId="3" borderId="14" xfId="1" applyFont="1" applyFill="1" applyBorder="1" applyAlignment="1">
      <alignment horizontal="center" vertical="top"/>
    </xf>
    <xf numFmtId="164" fontId="6" fillId="3" borderId="29" xfId="0" applyFont="1" applyFill="1" applyBorder="1" applyAlignment="1">
      <alignment horizontal="center" vertical="top" wrapText="1"/>
    </xf>
    <xf numFmtId="164" fontId="2" fillId="3" borderId="30" xfId="0" applyFont="1" applyFill="1" applyBorder="1" applyAlignment="1">
      <alignment horizontal="center" vertical="top"/>
    </xf>
    <xf numFmtId="43" fontId="2" fillId="3" borderId="27" xfId="1" applyFont="1" applyFill="1" applyBorder="1" applyAlignment="1">
      <alignment horizontal="center" vertical="top"/>
    </xf>
    <xf numFmtId="171" fontId="6" fillId="2" borderId="27" xfId="1" applyNumberFormat="1" applyFont="1" applyFill="1" applyBorder="1" applyAlignment="1">
      <alignment horizontal="center" vertical="top"/>
    </xf>
    <xf numFmtId="164" fontId="6" fillId="3" borderId="29" xfId="0" applyFont="1" applyFill="1" applyBorder="1" applyAlignment="1">
      <alignment horizontal="center" vertical="top"/>
    </xf>
    <xf numFmtId="164" fontId="6" fillId="3" borderId="30" xfId="0" applyFont="1" applyFill="1" applyBorder="1" applyAlignment="1">
      <alignment horizontal="center" vertical="top"/>
    </xf>
    <xf numFmtId="43" fontId="6" fillId="3" borderId="27" xfId="1" applyFont="1" applyFill="1" applyBorder="1" applyAlignment="1">
      <alignment horizontal="center" vertical="top"/>
    </xf>
    <xf numFmtId="164" fontId="4" fillId="0" borderId="27" xfId="0" applyFont="1" applyBorder="1"/>
    <xf numFmtId="173" fontId="4" fillId="0" borderId="27" xfId="0" applyNumberFormat="1" applyFont="1" applyBorder="1"/>
    <xf numFmtId="164" fontId="9" fillId="0" borderId="36" xfId="0" applyFont="1" applyBorder="1" applyAlignment="1">
      <alignment horizontal="center"/>
    </xf>
    <xf numFmtId="0" fontId="21" fillId="0" borderId="36" xfId="10" applyFont="1" applyBorder="1" applyAlignment="1">
      <alignment horizontal="center"/>
    </xf>
    <xf numFmtId="168" fontId="21" fillId="0" borderId="37" xfId="6" applyNumberFormat="1" applyFont="1" applyBorder="1" applyAlignment="1">
      <alignment horizontal="center"/>
    </xf>
    <xf numFmtId="164" fontId="9" fillId="0" borderId="0" xfId="0" applyFont="1" applyBorder="1" applyAlignment="1">
      <alignment horizontal="center"/>
    </xf>
    <xf numFmtId="0" fontId="21" fillId="0" borderId="0" xfId="10" applyFont="1" applyBorder="1" applyAlignment="1">
      <alignment horizontal="center"/>
    </xf>
    <xf numFmtId="168" fontId="21" fillId="0" borderId="8" xfId="6" applyNumberFormat="1" applyFont="1" applyBorder="1" applyAlignment="1">
      <alignment horizontal="center"/>
    </xf>
    <xf numFmtId="164" fontId="13" fillId="0" borderId="0" xfId="0" applyFont="1" applyBorder="1" applyAlignment="1">
      <alignment horizontal="center"/>
    </xf>
    <xf numFmtId="164" fontId="2" fillId="0" borderId="0" xfId="0" applyFont="1" applyBorder="1"/>
    <xf numFmtId="166" fontId="2" fillId="0" borderId="8" xfId="1" applyNumberFormat="1" applyBorder="1"/>
    <xf numFmtId="164" fontId="2" fillId="0" borderId="0" xfId="0" applyFont="1" applyBorder="1" applyAlignment="1">
      <alignment horizontal="left"/>
    </xf>
    <xf numFmtId="43" fontId="18" fillId="0" borderId="0" xfId="1" applyFont="1" applyBorder="1" applyAlignment="1">
      <alignment horizontal="center"/>
    </xf>
    <xf numFmtId="0" fontId="23" fillId="0" borderId="0" xfId="10" applyFont="1" applyBorder="1"/>
    <xf numFmtId="168" fontId="23" fillId="0" borderId="8" xfId="6" applyNumberFormat="1" applyFont="1" applyBorder="1"/>
    <xf numFmtId="43" fontId="10" fillId="0" borderId="38" xfId="1" applyFont="1" applyBorder="1"/>
    <xf numFmtId="168" fontId="21" fillId="0" borderId="39" xfId="6" applyNumberFormat="1" applyFont="1" applyBorder="1" applyAlignment="1">
      <alignment horizontal="right"/>
    </xf>
    <xf numFmtId="166" fontId="2" fillId="0" borderId="0" xfId="1" applyNumberFormat="1" applyBorder="1"/>
    <xf numFmtId="164" fontId="2" fillId="3" borderId="1" xfId="0" applyFont="1" applyFill="1" applyBorder="1" applyAlignment="1">
      <alignment horizontal="center" vertical="top" wrapText="1"/>
    </xf>
    <xf numFmtId="173" fontId="2" fillId="0" borderId="1" xfId="0" applyNumberFormat="1" applyFont="1" applyBorder="1" applyAlignment="1">
      <alignment horizontal="center" vertical="top"/>
    </xf>
    <xf numFmtId="173" fontId="2" fillId="0" borderId="29" xfId="0" applyNumberFormat="1" applyFont="1" applyBorder="1" applyAlignment="1">
      <alignment horizontal="center" vertical="top"/>
    </xf>
    <xf numFmtId="164" fontId="2" fillId="0" borderId="29" xfId="0" applyNumberFormat="1" applyFont="1" applyBorder="1" applyAlignment="1">
      <alignment horizontal="center" vertical="top"/>
    </xf>
    <xf numFmtId="173" fontId="2" fillId="0" borderId="27" xfId="0" applyNumberFormat="1" applyFont="1" applyBorder="1"/>
    <xf numFmtId="43" fontId="2" fillId="0" borderId="27" xfId="1" applyNumberFormat="1" applyBorder="1" applyAlignment="1">
      <alignment horizontal="center" vertical="top"/>
    </xf>
    <xf numFmtId="164" fontId="1" fillId="0" borderId="20" xfId="0" applyFont="1" applyBorder="1" applyAlignment="1">
      <alignment horizontal="center" vertical="top"/>
    </xf>
    <xf numFmtId="164" fontId="1" fillId="0" borderId="13" xfId="0" applyFont="1" applyBorder="1" applyAlignment="1">
      <alignment horizontal="center" vertical="top"/>
    </xf>
    <xf numFmtId="164" fontId="1" fillId="0" borderId="18" xfId="0" applyFont="1" applyBorder="1" applyAlignment="1">
      <alignment horizontal="center" vertical="top"/>
    </xf>
  </cellXfs>
  <cellStyles count="15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4 2" xfId="5" xr:uid="{00000000-0005-0000-0000-000004000000}"/>
    <cellStyle name="Comma_Fence1" xfId="6" xr:uid="{00000000-0005-0000-0000-000005000000}"/>
    <cellStyle name="Hideable" xfId="7" xr:uid="{00000000-0005-0000-0000-000006000000}"/>
    <cellStyle name="Normal" xfId="0" builtinId="0"/>
    <cellStyle name="Normal 2" xfId="8" xr:uid="{00000000-0005-0000-0000-000008000000}"/>
    <cellStyle name="Normal 7" xfId="9" xr:uid="{00000000-0005-0000-0000-000009000000}"/>
    <cellStyle name="Normal_Fence1" xfId="10" xr:uid="{00000000-0005-0000-0000-00000A000000}"/>
    <cellStyle name="Normal_Prelims" xfId="11" xr:uid="{00000000-0005-0000-0000-00000B000000}"/>
    <cellStyle name="Percent" xfId="12" builtinId="5"/>
    <cellStyle name="Percent 2" xfId="13" xr:uid="{00000000-0005-0000-0000-00000D000000}"/>
    <cellStyle name="Percent 3" xfId="14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ED61-F1BF-49B3-9B3B-2C888F161B09}">
  <sheetPr syncVertical="1" syncRef="A31" transitionEvaluation="1"/>
  <dimension ref="A1:F515"/>
  <sheetViews>
    <sheetView showZeros="0" view="pageBreakPreview" topLeftCell="A31" zoomScaleNormal="100" zoomScaleSheetLayoutView="100" workbookViewId="0">
      <selection activeCell="F14" sqref="F14"/>
    </sheetView>
  </sheetViews>
  <sheetFormatPr defaultColWidth="9.85546875" defaultRowHeight="15" x14ac:dyDescent="0.35"/>
  <cols>
    <col min="1" max="1" width="5.640625" style="57" customWidth="1"/>
    <col min="2" max="2" width="53" style="7" customWidth="1"/>
    <col min="3" max="3" width="6" style="46" customWidth="1"/>
    <col min="4" max="4" width="5.140625" style="47" customWidth="1"/>
    <col min="5" max="5" width="8.85546875" style="51" customWidth="1"/>
    <col min="6" max="6" width="12.140625" style="52" customWidth="1"/>
    <col min="7" max="16384" width="9.85546875" style="1"/>
  </cols>
  <sheetData>
    <row r="1" spans="1:6" ht="15.9" thickTop="1" thickBot="1" x14ac:dyDescent="0.4">
      <c r="A1" s="54"/>
      <c r="B1" s="37" t="s">
        <v>46</v>
      </c>
      <c r="C1" s="38"/>
      <c r="D1" s="39"/>
      <c r="E1" s="40"/>
      <c r="F1" s="41"/>
    </row>
    <row r="2" spans="1:6" s="36" customFormat="1" ht="17.25" customHeight="1" thickTop="1" x14ac:dyDescent="0.35">
      <c r="A2" s="55" t="s">
        <v>0</v>
      </c>
      <c r="B2" s="53" t="s">
        <v>1</v>
      </c>
      <c r="C2" s="43" t="s">
        <v>2</v>
      </c>
      <c r="D2" s="42" t="s">
        <v>3</v>
      </c>
      <c r="E2" s="44" t="s">
        <v>4</v>
      </c>
      <c r="F2" s="45" t="s">
        <v>19</v>
      </c>
    </row>
    <row r="3" spans="1:6" s="36" customFormat="1" ht="17.25" customHeight="1" x14ac:dyDescent="0.35">
      <c r="A3" s="64"/>
      <c r="B3" s="69" t="s">
        <v>36</v>
      </c>
      <c r="C3" s="97"/>
      <c r="D3" s="98"/>
      <c r="E3" s="95"/>
      <c r="F3" s="96"/>
    </row>
    <row r="4" spans="1:6" x14ac:dyDescent="0.35">
      <c r="A4" s="56">
        <v>1</v>
      </c>
      <c r="B4" s="65" t="s">
        <v>37</v>
      </c>
      <c r="C4" s="46">
        <v>4</v>
      </c>
      <c r="D4" s="47" t="s">
        <v>25</v>
      </c>
      <c r="E4" s="48"/>
      <c r="F4" s="49">
        <f>E4*C4</f>
        <v>0</v>
      </c>
    </row>
    <row r="5" spans="1:6" ht="23.15" x14ac:dyDescent="0.35">
      <c r="A5" s="120">
        <v>2</v>
      </c>
      <c r="B5" s="65" t="s">
        <v>38</v>
      </c>
      <c r="C5" s="100">
        <v>4</v>
      </c>
      <c r="D5" s="47" t="s">
        <v>25</v>
      </c>
      <c r="E5" s="101"/>
      <c r="F5" s="49">
        <f t="shared" ref="F5:F14" si="0">E5*C5</f>
        <v>0</v>
      </c>
    </row>
    <row r="6" spans="1:6" x14ac:dyDescent="0.35">
      <c r="A6" s="94">
        <v>3</v>
      </c>
      <c r="B6" s="65" t="s">
        <v>39</v>
      </c>
      <c r="C6" s="100">
        <f>(21*2+5*5)*3*2</f>
        <v>402</v>
      </c>
      <c r="D6" s="47" t="s">
        <v>23</v>
      </c>
      <c r="E6" s="101"/>
      <c r="F6" s="49">
        <f t="shared" si="0"/>
        <v>0</v>
      </c>
    </row>
    <row r="7" spans="1:6" ht="23.15" x14ac:dyDescent="0.35">
      <c r="A7" s="66">
        <v>4</v>
      </c>
      <c r="B7" s="65" t="s">
        <v>41</v>
      </c>
      <c r="C7" s="46">
        <f>21*8</f>
        <v>168</v>
      </c>
      <c r="D7" s="47" t="s">
        <v>23</v>
      </c>
      <c r="E7" s="109"/>
      <c r="F7" s="49">
        <f t="shared" si="0"/>
        <v>0</v>
      </c>
    </row>
    <row r="8" spans="1:6" x14ac:dyDescent="0.35">
      <c r="A8" s="94">
        <v>5</v>
      </c>
      <c r="B8" s="65" t="s">
        <v>40</v>
      </c>
      <c r="C8" s="100">
        <f>21*7.5*1.2*2</f>
        <v>378</v>
      </c>
      <c r="D8" s="47" t="s">
        <v>16</v>
      </c>
      <c r="E8" s="112"/>
      <c r="F8" s="49">
        <f t="shared" si="0"/>
        <v>0</v>
      </c>
    </row>
    <row r="9" spans="1:6" x14ac:dyDescent="0.35">
      <c r="A9" s="94">
        <v>6</v>
      </c>
      <c r="B9" s="65" t="s">
        <v>99</v>
      </c>
      <c r="C9" s="100">
        <v>4</v>
      </c>
      <c r="D9" s="47" t="s">
        <v>25</v>
      </c>
      <c r="E9" s="112"/>
      <c r="F9" s="49">
        <f t="shared" si="0"/>
        <v>0</v>
      </c>
    </row>
    <row r="10" spans="1:6" x14ac:dyDescent="0.35">
      <c r="A10" s="94">
        <v>7</v>
      </c>
      <c r="B10" s="65" t="s">
        <v>100</v>
      </c>
      <c r="C10" s="100">
        <v>4</v>
      </c>
      <c r="D10" s="47" t="s">
        <v>25</v>
      </c>
      <c r="E10" s="112"/>
      <c r="F10" s="93">
        <f t="shared" si="0"/>
        <v>0</v>
      </c>
    </row>
    <row r="11" spans="1:6" x14ac:dyDescent="0.35">
      <c r="A11" s="94">
        <v>8</v>
      </c>
      <c r="B11" s="65" t="s">
        <v>101</v>
      </c>
      <c r="C11" s="100">
        <v>4</v>
      </c>
      <c r="D11" s="47" t="s">
        <v>25</v>
      </c>
      <c r="E11" s="112"/>
      <c r="F11" s="93">
        <f t="shared" si="0"/>
        <v>0</v>
      </c>
    </row>
    <row r="12" spans="1:6" x14ac:dyDescent="0.35">
      <c r="A12" s="94"/>
      <c r="B12" s="65"/>
      <c r="C12" s="100"/>
      <c r="E12" s="112"/>
      <c r="F12" s="93">
        <f t="shared" si="0"/>
        <v>0</v>
      </c>
    </row>
    <row r="13" spans="1:6" x14ac:dyDescent="0.35">
      <c r="A13" s="94"/>
      <c r="B13" s="65"/>
      <c r="C13" s="100"/>
      <c r="E13" s="112"/>
      <c r="F13" s="93">
        <f t="shared" si="0"/>
        <v>0</v>
      </c>
    </row>
    <row r="14" spans="1:6" x14ac:dyDescent="0.35">
      <c r="A14" s="94"/>
      <c r="B14" s="65"/>
      <c r="E14" s="109"/>
      <c r="F14" s="93">
        <f t="shared" si="0"/>
        <v>0</v>
      </c>
    </row>
    <row r="15" spans="1:6" x14ac:dyDescent="0.35">
      <c r="A15" s="94"/>
      <c r="B15" s="69" t="s">
        <v>42</v>
      </c>
      <c r="E15" s="109"/>
      <c r="F15" s="49"/>
    </row>
    <row r="16" spans="1:6" x14ac:dyDescent="0.35">
      <c r="A16" s="94">
        <v>9</v>
      </c>
      <c r="B16" s="65" t="s">
        <v>43</v>
      </c>
      <c r="C16" s="100">
        <v>2</v>
      </c>
      <c r="D16" s="47" t="s">
        <v>25</v>
      </c>
      <c r="E16" s="112"/>
      <c r="F16" s="49">
        <f t="shared" ref="F16:F21" si="1">E16*C16</f>
        <v>0</v>
      </c>
    </row>
    <row r="17" spans="1:6" ht="23.15" x14ac:dyDescent="0.35">
      <c r="A17" s="120">
        <v>10</v>
      </c>
      <c r="B17" s="65" t="s">
        <v>44</v>
      </c>
      <c r="C17" s="100">
        <v>10</v>
      </c>
      <c r="D17" s="47" t="s">
        <v>25</v>
      </c>
      <c r="E17" s="112"/>
      <c r="F17" s="49">
        <f t="shared" si="1"/>
        <v>0</v>
      </c>
    </row>
    <row r="18" spans="1:6" x14ac:dyDescent="0.35">
      <c r="A18" s="94">
        <v>11</v>
      </c>
      <c r="B18" s="65" t="s">
        <v>39</v>
      </c>
      <c r="C18" s="100">
        <v>400</v>
      </c>
      <c r="D18" s="47" t="s">
        <v>23</v>
      </c>
      <c r="E18" s="112"/>
      <c r="F18" s="49">
        <f t="shared" si="1"/>
        <v>0</v>
      </c>
    </row>
    <row r="19" spans="1:6" ht="23.15" x14ac:dyDescent="0.35">
      <c r="A19" s="94">
        <v>12</v>
      </c>
      <c r="B19" s="65" t="s">
        <v>128</v>
      </c>
      <c r="C19" s="100">
        <f>10.5*16</f>
        <v>168</v>
      </c>
      <c r="D19" s="47" t="s">
        <v>23</v>
      </c>
      <c r="E19" s="112"/>
      <c r="F19" s="49">
        <f t="shared" si="1"/>
        <v>0</v>
      </c>
    </row>
    <row r="20" spans="1:6" x14ac:dyDescent="0.35">
      <c r="A20" s="94">
        <v>13</v>
      </c>
      <c r="B20" s="65" t="s">
        <v>45</v>
      </c>
      <c r="C20" s="100">
        <f>C19*2.4</f>
        <v>403</v>
      </c>
      <c r="D20" s="47" t="s">
        <v>16</v>
      </c>
      <c r="E20" s="112"/>
      <c r="F20" s="49">
        <f t="shared" si="1"/>
        <v>0</v>
      </c>
    </row>
    <row r="21" spans="1:6" x14ac:dyDescent="0.35">
      <c r="A21" s="56">
        <v>14</v>
      </c>
      <c r="B21" s="65" t="s">
        <v>102</v>
      </c>
      <c r="C21" s="100">
        <f>10.5*16*1.2</f>
        <v>202</v>
      </c>
      <c r="D21" s="47" t="s">
        <v>16</v>
      </c>
      <c r="E21" s="112"/>
      <c r="F21" s="49">
        <f t="shared" si="1"/>
        <v>0</v>
      </c>
    </row>
    <row r="22" spans="1:6" x14ac:dyDescent="0.35">
      <c r="A22" s="94">
        <v>15</v>
      </c>
      <c r="B22" s="65" t="s">
        <v>115</v>
      </c>
      <c r="C22" s="100">
        <v>1</v>
      </c>
      <c r="D22" s="47" t="s">
        <v>28</v>
      </c>
      <c r="E22" s="112"/>
      <c r="F22" s="49">
        <f t="shared" ref="F22:F47" si="2">E22*C22</f>
        <v>0</v>
      </c>
    </row>
    <row r="23" spans="1:6" x14ac:dyDescent="0.35">
      <c r="A23" s="66"/>
      <c r="B23" s="65"/>
      <c r="C23" s="100"/>
      <c r="E23" s="112"/>
      <c r="F23" s="49">
        <f t="shared" si="2"/>
        <v>0</v>
      </c>
    </row>
    <row r="24" spans="1:6" x14ac:dyDescent="0.35">
      <c r="A24" s="56"/>
      <c r="B24" s="121" t="s">
        <v>106</v>
      </c>
      <c r="E24" s="110"/>
      <c r="F24" s="49">
        <f t="shared" si="2"/>
        <v>0</v>
      </c>
    </row>
    <row r="25" spans="1:6" x14ac:dyDescent="0.35">
      <c r="A25" s="56">
        <v>16</v>
      </c>
      <c r="B25" s="65" t="s">
        <v>43</v>
      </c>
      <c r="C25" s="100">
        <v>2</v>
      </c>
      <c r="D25" s="47" t="s">
        <v>25</v>
      </c>
      <c r="E25" s="112"/>
      <c r="F25" s="49">
        <f t="shared" si="2"/>
        <v>0</v>
      </c>
    </row>
    <row r="26" spans="1:6" x14ac:dyDescent="0.35">
      <c r="A26" s="94">
        <v>17</v>
      </c>
      <c r="B26" s="65" t="s">
        <v>103</v>
      </c>
      <c r="C26" s="100">
        <v>2</v>
      </c>
      <c r="D26" s="47" t="s">
        <v>25</v>
      </c>
      <c r="E26" s="112"/>
      <c r="F26" s="49">
        <f t="shared" si="2"/>
        <v>0</v>
      </c>
    </row>
    <row r="27" spans="1:6" ht="23.15" x14ac:dyDescent="0.35">
      <c r="A27" s="66">
        <v>18</v>
      </c>
      <c r="B27" s="65" t="s">
        <v>104</v>
      </c>
      <c r="C27" s="100">
        <v>1</v>
      </c>
      <c r="D27" s="47" t="s">
        <v>25</v>
      </c>
      <c r="E27" s="101"/>
      <c r="F27" s="49">
        <f t="shared" si="2"/>
        <v>0</v>
      </c>
    </row>
    <row r="28" spans="1:6" x14ac:dyDescent="0.35">
      <c r="A28" s="94">
        <v>19</v>
      </c>
      <c r="B28" s="113" t="s">
        <v>105</v>
      </c>
      <c r="C28" s="46">
        <f>7*3-4</f>
        <v>17</v>
      </c>
      <c r="D28" s="47" t="s">
        <v>23</v>
      </c>
      <c r="E28" s="114"/>
      <c r="F28" s="49">
        <f t="shared" si="2"/>
        <v>0</v>
      </c>
    </row>
    <row r="29" spans="1:6" x14ac:dyDescent="0.35">
      <c r="A29" s="94">
        <v>20</v>
      </c>
      <c r="B29" s="118" t="s">
        <v>39</v>
      </c>
      <c r="C29" s="100">
        <f>(4+7)*3*2*2-5</f>
        <v>127</v>
      </c>
      <c r="D29" s="47" t="s">
        <v>23</v>
      </c>
      <c r="E29" s="114"/>
      <c r="F29" s="49">
        <f t="shared" si="2"/>
        <v>0</v>
      </c>
    </row>
    <row r="30" spans="1:6" x14ac:dyDescent="0.35">
      <c r="A30" s="94"/>
      <c r="B30" s="118"/>
      <c r="C30" s="100"/>
      <c r="E30" s="114"/>
      <c r="F30" s="49">
        <f t="shared" si="2"/>
        <v>0</v>
      </c>
    </row>
    <row r="31" spans="1:6" x14ac:dyDescent="0.35">
      <c r="A31" s="94"/>
      <c r="B31" s="118"/>
      <c r="C31" s="100"/>
      <c r="E31" s="114"/>
      <c r="F31" s="49">
        <f t="shared" si="2"/>
        <v>0</v>
      </c>
    </row>
    <row r="32" spans="1:6" x14ac:dyDescent="0.35">
      <c r="A32" s="94"/>
      <c r="B32" s="118"/>
      <c r="C32" s="100"/>
      <c r="E32" s="114"/>
      <c r="F32" s="49">
        <f t="shared" si="2"/>
        <v>0</v>
      </c>
    </row>
    <row r="33" spans="1:6" x14ac:dyDescent="0.35">
      <c r="A33" s="94"/>
      <c r="B33" s="133" t="s">
        <v>107</v>
      </c>
      <c r="C33" s="100"/>
      <c r="E33" s="114"/>
      <c r="F33" s="49">
        <f t="shared" si="2"/>
        <v>0</v>
      </c>
    </row>
    <row r="34" spans="1:6" x14ac:dyDescent="0.35">
      <c r="A34" s="94">
        <v>21</v>
      </c>
      <c r="B34" s="118" t="s">
        <v>108</v>
      </c>
      <c r="C34" s="100">
        <v>1</v>
      </c>
      <c r="D34" s="47" t="s">
        <v>28</v>
      </c>
      <c r="E34" s="114"/>
      <c r="F34" s="49">
        <f t="shared" si="2"/>
        <v>0</v>
      </c>
    </row>
    <row r="35" spans="1:6" x14ac:dyDescent="0.35">
      <c r="A35" s="94">
        <v>22</v>
      </c>
      <c r="B35" s="118" t="s">
        <v>109</v>
      </c>
      <c r="C35" s="100">
        <v>2</v>
      </c>
      <c r="D35" s="47" t="s">
        <v>25</v>
      </c>
      <c r="E35" s="114"/>
      <c r="F35" s="49">
        <f t="shared" si="2"/>
        <v>0</v>
      </c>
    </row>
    <row r="36" spans="1:6" x14ac:dyDescent="0.35">
      <c r="A36" s="94">
        <v>23</v>
      </c>
      <c r="B36" s="118" t="s">
        <v>110</v>
      </c>
      <c r="C36" s="100">
        <v>2</v>
      </c>
      <c r="D36" s="47" t="s">
        <v>25</v>
      </c>
      <c r="E36" s="114"/>
      <c r="F36" s="49">
        <f t="shared" si="2"/>
        <v>0</v>
      </c>
    </row>
    <row r="37" spans="1:6" x14ac:dyDescent="0.35">
      <c r="A37" s="94">
        <v>24</v>
      </c>
      <c r="B37" s="118" t="s">
        <v>111</v>
      </c>
      <c r="C37" s="100">
        <v>1</v>
      </c>
      <c r="D37" s="47" t="s">
        <v>25</v>
      </c>
      <c r="E37" s="114"/>
      <c r="F37" s="49">
        <f t="shared" si="2"/>
        <v>0</v>
      </c>
    </row>
    <row r="38" spans="1:6" x14ac:dyDescent="0.35">
      <c r="A38" s="120">
        <v>25</v>
      </c>
      <c r="B38" s="65" t="s">
        <v>112</v>
      </c>
      <c r="C38" s="100">
        <v>1</v>
      </c>
      <c r="D38" s="47" t="s">
        <v>25</v>
      </c>
      <c r="E38" s="122"/>
      <c r="F38" s="49">
        <f t="shared" si="2"/>
        <v>0</v>
      </c>
    </row>
    <row r="39" spans="1:6" x14ac:dyDescent="0.35">
      <c r="A39" s="94">
        <v>26</v>
      </c>
      <c r="B39" s="118" t="s">
        <v>113</v>
      </c>
      <c r="C39" s="100">
        <v>1</v>
      </c>
      <c r="D39" s="47" t="s">
        <v>25</v>
      </c>
      <c r="E39" s="122"/>
      <c r="F39" s="49">
        <f t="shared" si="2"/>
        <v>0</v>
      </c>
    </row>
    <row r="40" spans="1:6" x14ac:dyDescent="0.35">
      <c r="A40" s="94">
        <v>27</v>
      </c>
      <c r="B40" s="118" t="s">
        <v>114</v>
      </c>
      <c r="C40" s="100">
        <v>1</v>
      </c>
      <c r="D40" s="47" t="s">
        <v>25</v>
      </c>
      <c r="E40" s="122"/>
      <c r="F40" s="93">
        <f t="shared" si="2"/>
        <v>0</v>
      </c>
    </row>
    <row r="41" spans="1:6" x14ac:dyDescent="0.35">
      <c r="A41" s="94">
        <v>28</v>
      </c>
      <c r="B41" s="118" t="s">
        <v>39</v>
      </c>
      <c r="C41" s="100">
        <f>6.5*4*2</f>
        <v>52</v>
      </c>
      <c r="D41" s="47" t="s">
        <v>23</v>
      </c>
      <c r="E41" s="122"/>
      <c r="F41" s="93">
        <f t="shared" si="2"/>
        <v>0</v>
      </c>
    </row>
    <row r="42" spans="1:6" x14ac:dyDescent="0.35">
      <c r="A42" s="94"/>
      <c r="B42" s="118"/>
      <c r="C42" s="100"/>
      <c r="E42" s="122"/>
      <c r="F42" s="93">
        <f t="shared" si="2"/>
        <v>0</v>
      </c>
    </row>
    <row r="43" spans="1:6" x14ac:dyDescent="0.35">
      <c r="A43" s="94"/>
      <c r="B43" s="118"/>
      <c r="C43" s="100"/>
      <c r="E43" s="122"/>
      <c r="F43" s="93">
        <f t="shared" si="2"/>
        <v>0</v>
      </c>
    </row>
    <row r="44" spans="1:6" x14ac:dyDescent="0.35">
      <c r="A44" s="94"/>
      <c r="B44" s="133" t="s">
        <v>118</v>
      </c>
      <c r="C44" s="100"/>
      <c r="E44" s="122"/>
      <c r="F44" s="93">
        <f t="shared" si="2"/>
        <v>0</v>
      </c>
    </row>
    <row r="45" spans="1:6" x14ac:dyDescent="0.35">
      <c r="A45" s="94">
        <v>29</v>
      </c>
      <c r="B45" s="118" t="s">
        <v>117</v>
      </c>
      <c r="C45" s="100">
        <f>(4+4.8)*3</f>
        <v>26</v>
      </c>
      <c r="D45" s="47" t="s">
        <v>23</v>
      </c>
      <c r="E45" s="122"/>
      <c r="F45" s="93">
        <f t="shared" si="2"/>
        <v>0</v>
      </c>
    </row>
    <row r="46" spans="1:6" x14ac:dyDescent="0.35">
      <c r="A46" s="94">
        <v>30</v>
      </c>
      <c r="B46" s="118" t="s">
        <v>116</v>
      </c>
      <c r="C46" s="100">
        <v>7</v>
      </c>
      <c r="D46" s="47" t="s">
        <v>23</v>
      </c>
      <c r="E46" s="122"/>
      <c r="F46" s="93">
        <f t="shared" si="2"/>
        <v>0</v>
      </c>
    </row>
    <row r="47" spans="1:6" x14ac:dyDescent="0.35">
      <c r="A47" s="56"/>
      <c r="B47" s="65"/>
      <c r="E47" s="50"/>
      <c r="F47" s="93">
        <f t="shared" si="2"/>
        <v>0</v>
      </c>
    </row>
    <row r="48" spans="1:6" x14ac:dyDescent="0.35">
      <c r="A48" s="56"/>
      <c r="B48" s="65"/>
      <c r="E48" s="50"/>
      <c r="F48" s="49">
        <f t="shared" ref="F48" si="3">E48*C48</f>
        <v>0</v>
      </c>
    </row>
    <row r="49" spans="1:6" ht="15.45" thickBot="1" x14ac:dyDescent="0.4">
      <c r="A49" s="94"/>
      <c r="B49" s="65"/>
      <c r="C49" s="99"/>
      <c r="D49" s="99"/>
      <c r="E49" s="83"/>
      <c r="F49" s="93"/>
    </row>
    <row r="50" spans="1:6" ht="15.9" thickTop="1" thickBot="1" x14ac:dyDescent="0.4">
      <c r="A50" s="90"/>
      <c r="B50" s="91"/>
      <c r="C50" s="174" t="s">
        <v>27</v>
      </c>
      <c r="D50" s="175"/>
      <c r="E50" s="176"/>
      <c r="F50" s="117">
        <f>SUM(F4:F49)</f>
        <v>0</v>
      </c>
    </row>
    <row r="51" spans="1:6" ht="15.45" thickTop="1" x14ac:dyDescent="0.35">
      <c r="A51" s="67"/>
      <c r="C51" s="47"/>
      <c r="E51" s="47"/>
      <c r="F51" s="68"/>
    </row>
    <row r="52" spans="1:6" x14ac:dyDescent="0.35">
      <c r="A52" s="67"/>
      <c r="C52" s="47"/>
      <c r="E52" s="47"/>
      <c r="F52" s="68"/>
    </row>
    <row r="53" spans="1:6" x14ac:dyDescent="0.35">
      <c r="A53" s="67"/>
      <c r="C53" s="47"/>
      <c r="E53" s="47"/>
      <c r="F53" s="68"/>
    </row>
    <row r="54" spans="1:6" ht="15" customHeight="1" x14ac:dyDescent="0.35">
      <c r="A54" s="67"/>
      <c r="C54" s="47"/>
      <c r="E54" s="47"/>
      <c r="F54" s="68"/>
    </row>
    <row r="55" spans="1:6" x14ac:dyDescent="0.35">
      <c r="A55" s="67"/>
      <c r="C55" s="47"/>
      <c r="E55" s="47"/>
      <c r="F55" s="68"/>
    </row>
    <row r="56" spans="1:6" x14ac:dyDescent="0.35">
      <c r="A56" s="67"/>
      <c r="C56" s="47"/>
      <c r="E56" s="47"/>
      <c r="F56" s="68"/>
    </row>
    <row r="57" spans="1:6" x14ac:dyDescent="0.35">
      <c r="A57" s="67"/>
      <c r="C57" s="47"/>
      <c r="E57" s="47"/>
      <c r="F57" s="68"/>
    </row>
    <row r="58" spans="1:6" x14ac:dyDescent="0.35">
      <c r="A58" s="67"/>
      <c r="C58" s="47"/>
      <c r="E58" s="47"/>
      <c r="F58" s="68"/>
    </row>
    <row r="59" spans="1:6" ht="15" customHeight="1" x14ac:dyDescent="0.35">
      <c r="A59" s="67"/>
      <c r="C59" s="47"/>
      <c r="E59" s="47"/>
      <c r="F59" s="68"/>
    </row>
    <row r="60" spans="1:6" x14ac:dyDescent="0.35">
      <c r="A60" s="67"/>
      <c r="C60" s="47"/>
      <c r="E60" s="47"/>
      <c r="F60" s="68"/>
    </row>
    <row r="61" spans="1:6" x14ac:dyDescent="0.35">
      <c r="A61" s="67"/>
      <c r="C61" s="47"/>
      <c r="E61" s="47"/>
      <c r="F61" s="68"/>
    </row>
    <row r="62" spans="1:6" x14ac:dyDescent="0.35">
      <c r="A62" s="67"/>
      <c r="C62" s="47"/>
      <c r="E62" s="47"/>
      <c r="F62" s="68"/>
    </row>
    <row r="63" spans="1:6" x14ac:dyDescent="0.35">
      <c r="A63" s="67"/>
      <c r="C63" s="47"/>
      <c r="E63" s="47"/>
      <c r="F63" s="68"/>
    </row>
    <row r="64" spans="1:6" x14ac:dyDescent="0.35">
      <c r="A64" s="67"/>
      <c r="C64" s="47"/>
      <c r="E64" s="47"/>
      <c r="F64" s="68"/>
    </row>
    <row r="65" spans="1:6" x14ac:dyDescent="0.35">
      <c r="A65" s="67"/>
      <c r="C65" s="47"/>
      <c r="E65" s="47"/>
      <c r="F65" s="68"/>
    </row>
    <row r="66" spans="1:6" x14ac:dyDescent="0.35">
      <c r="A66" s="67"/>
      <c r="C66" s="47"/>
      <c r="E66" s="47"/>
      <c r="F66" s="68"/>
    </row>
    <row r="67" spans="1:6" x14ac:dyDescent="0.35">
      <c r="A67" s="67"/>
      <c r="C67" s="47"/>
      <c r="E67" s="47"/>
      <c r="F67" s="68"/>
    </row>
    <row r="68" spans="1:6" x14ac:dyDescent="0.35">
      <c r="A68" s="67"/>
      <c r="C68" s="47"/>
      <c r="E68" s="47"/>
      <c r="F68" s="68"/>
    </row>
    <row r="69" spans="1:6" x14ac:dyDescent="0.35">
      <c r="A69" s="67"/>
      <c r="C69" s="47"/>
      <c r="E69" s="47"/>
      <c r="F69" s="68"/>
    </row>
    <row r="70" spans="1:6" x14ac:dyDescent="0.35">
      <c r="A70" s="67"/>
      <c r="C70" s="47"/>
      <c r="E70" s="47"/>
      <c r="F70" s="68"/>
    </row>
    <row r="71" spans="1:6" x14ac:dyDescent="0.35">
      <c r="A71" s="67"/>
      <c r="C71" s="47"/>
      <c r="E71" s="47"/>
      <c r="F71" s="68"/>
    </row>
    <row r="72" spans="1:6" ht="15" customHeight="1" x14ac:dyDescent="0.35">
      <c r="A72" s="67"/>
      <c r="C72" s="47"/>
      <c r="E72" s="47"/>
      <c r="F72" s="68"/>
    </row>
    <row r="73" spans="1:6" x14ac:dyDescent="0.35">
      <c r="A73" s="67"/>
      <c r="C73" s="47"/>
      <c r="E73" s="47"/>
      <c r="F73" s="68"/>
    </row>
    <row r="74" spans="1:6" x14ac:dyDescent="0.35">
      <c r="A74" s="67"/>
      <c r="C74" s="47"/>
      <c r="E74" s="47"/>
      <c r="F74" s="68"/>
    </row>
    <row r="75" spans="1:6" x14ac:dyDescent="0.35">
      <c r="A75" s="67"/>
      <c r="C75" s="47"/>
      <c r="E75" s="47"/>
      <c r="F75" s="68"/>
    </row>
    <row r="76" spans="1:6" x14ac:dyDescent="0.35">
      <c r="A76" s="67"/>
      <c r="C76" s="47"/>
      <c r="E76" s="47"/>
      <c r="F76" s="68"/>
    </row>
    <row r="77" spans="1:6" x14ac:dyDescent="0.35">
      <c r="A77" s="67"/>
      <c r="C77" s="47"/>
      <c r="E77" s="47"/>
      <c r="F77" s="68"/>
    </row>
    <row r="78" spans="1:6" x14ac:dyDescent="0.35">
      <c r="A78" s="67"/>
      <c r="C78" s="47"/>
      <c r="E78" s="47"/>
      <c r="F78" s="68"/>
    </row>
    <row r="79" spans="1:6" x14ac:dyDescent="0.35">
      <c r="A79" s="67"/>
      <c r="C79" s="47"/>
      <c r="E79" s="47"/>
      <c r="F79" s="68"/>
    </row>
    <row r="80" spans="1:6" x14ac:dyDescent="0.35">
      <c r="A80" s="67"/>
      <c r="C80" s="47"/>
      <c r="E80" s="47"/>
      <c r="F80" s="68"/>
    </row>
    <row r="81" spans="1:6" x14ac:dyDescent="0.35">
      <c r="A81" s="67"/>
      <c r="C81" s="47"/>
      <c r="E81" s="47"/>
      <c r="F81" s="68"/>
    </row>
    <row r="82" spans="1:6" x14ac:dyDescent="0.35">
      <c r="A82" s="67"/>
      <c r="C82" s="47"/>
      <c r="E82" s="47"/>
      <c r="F82" s="68"/>
    </row>
    <row r="83" spans="1:6" x14ac:dyDescent="0.35">
      <c r="A83" s="67"/>
      <c r="C83" s="47"/>
      <c r="E83" s="47"/>
      <c r="F83" s="68"/>
    </row>
    <row r="84" spans="1:6" x14ac:dyDescent="0.35">
      <c r="A84" s="67"/>
      <c r="C84" s="47"/>
      <c r="E84" s="47"/>
      <c r="F84" s="68"/>
    </row>
    <row r="85" spans="1:6" x14ac:dyDescent="0.35">
      <c r="A85" s="67"/>
      <c r="C85" s="47"/>
      <c r="E85" s="47"/>
      <c r="F85" s="68"/>
    </row>
    <row r="86" spans="1:6" x14ac:dyDescent="0.35">
      <c r="A86" s="67"/>
      <c r="C86" s="47"/>
      <c r="E86" s="47"/>
      <c r="F86" s="68"/>
    </row>
    <row r="87" spans="1:6" x14ac:dyDescent="0.35">
      <c r="A87" s="67"/>
      <c r="C87" s="47"/>
      <c r="E87" s="47"/>
      <c r="F87" s="68"/>
    </row>
    <row r="88" spans="1:6" x14ac:dyDescent="0.35">
      <c r="A88" s="67"/>
      <c r="C88" s="47"/>
      <c r="E88" s="47"/>
      <c r="F88" s="68"/>
    </row>
    <row r="89" spans="1:6" x14ac:dyDescent="0.35">
      <c r="A89" s="67"/>
      <c r="C89" s="47"/>
      <c r="E89" s="47"/>
      <c r="F89" s="68"/>
    </row>
    <row r="90" spans="1:6" x14ac:dyDescent="0.35">
      <c r="A90" s="67"/>
      <c r="C90" s="47"/>
      <c r="E90" s="47"/>
      <c r="F90" s="68"/>
    </row>
    <row r="91" spans="1:6" x14ac:dyDescent="0.35">
      <c r="A91" s="67"/>
      <c r="C91" s="47"/>
      <c r="E91" s="47"/>
      <c r="F91" s="68"/>
    </row>
    <row r="92" spans="1:6" x14ac:dyDescent="0.35">
      <c r="A92" s="67"/>
      <c r="C92" s="47"/>
      <c r="E92" s="47"/>
      <c r="F92" s="68"/>
    </row>
    <row r="93" spans="1:6" x14ac:dyDescent="0.35">
      <c r="A93" s="67"/>
      <c r="C93" s="47"/>
      <c r="E93" s="47"/>
      <c r="F93" s="68"/>
    </row>
    <row r="94" spans="1:6" x14ac:dyDescent="0.35">
      <c r="A94" s="67"/>
      <c r="C94" s="47"/>
      <c r="E94" s="47"/>
      <c r="F94" s="68"/>
    </row>
    <row r="95" spans="1:6" x14ac:dyDescent="0.35">
      <c r="A95" s="67"/>
      <c r="C95" s="47"/>
      <c r="E95" s="47"/>
      <c r="F95" s="68"/>
    </row>
    <row r="96" spans="1:6" x14ac:dyDescent="0.35">
      <c r="A96" s="67"/>
      <c r="C96" s="47"/>
      <c r="E96" s="47"/>
      <c r="F96" s="68"/>
    </row>
    <row r="97" spans="1:6" x14ac:dyDescent="0.35">
      <c r="A97" s="67"/>
      <c r="C97" s="47"/>
      <c r="E97" s="47"/>
      <c r="F97" s="68"/>
    </row>
    <row r="98" spans="1:6" x14ac:dyDescent="0.35">
      <c r="A98" s="67"/>
      <c r="C98" s="47"/>
      <c r="E98" s="47"/>
      <c r="F98" s="68"/>
    </row>
    <row r="99" spans="1:6" x14ac:dyDescent="0.35">
      <c r="A99" s="67"/>
      <c r="C99" s="47"/>
      <c r="E99" s="47"/>
      <c r="F99" s="68"/>
    </row>
    <row r="100" spans="1:6" x14ac:dyDescent="0.35">
      <c r="A100" s="67"/>
      <c r="C100" s="47"/>
      <c r="E100" s="47"/>
      <c r="F100" s="68"/>
    </row>
    <row r="101" spans="1:6" x14ac:dyDescent="0.35">
      <c r="A101" s="67"/>
      <c r="C101" s="47"/>
      <c r="E101" s="47"/>
      <c r="F101" s="68"/>
    </row>
    <row r="102" spans="1:6" x14ac:dyDescent="0.35">
      <c r="A102" s="67"/>
      <c r="C102" s="47"/>
      <c r="E102" s="47"/>
      <c r="F102" s="68"/>
    </row>
    <row r="103" spans="1:6" x14ac:dyDescent="0.35">
      <c r="A103" s="67"/>
      <c r="C103" s="47"/>
      <c r="E103" s="47"/>
      <c r="F103" s="68"/>
    </row>
    <row r="104" spans="1:6" x14ac:dyDescent="0.35">
      <c r="A104" s="67"/>
      <c r="C104" s="47"/>
      <c r="E104" s="47"/>
      <c r="F104" s="68"/>
    </row>
    <row r="105" spans="1:6" x14ac:dyDescent="0.35">
      <c r="A105" s="67"/>
      <c r="C105" s="47"/>
      <c r="E105" s="47"/>
      <c r="F105" s="68"/>
    </row>
    <row r="106" spans="1:6" x14ac:dyDescent="0.35">
      <c r="A106" s="67"/>
      <c r="C106" s="47"/>
      <c r="E106" s="47"/>
      <c r="F106" s="68"/>
    </row>
    <row r="107" spans="1:6" x14ac:dyDescent="0.35">
      <c r="A107" s="67"/>
      <c r="C107" s="47"/>
      <c r="E107" s="47"/>
      <c r="F107" s="68"/>
    </row>
    <row r="108" spans="1:6" x14ac:dyDescent="0.35">
      <c r="A108" s="67"/>
      <c r="C108" s="47"/>
      <c r="E108" s="47"/>
      <c r="F108" s="68"/>
    </row>
    <row r="109" spans="1:6" ht="15" customHeight="1" x14ac:dyDescent="0.35">
      <c r="A109" s="67"/>
      <c r="C109" s="47"/>
      <c r="E109" s="47"/>
      <c r="F109" s="68"/>
    </row>
    <row r="110" spans="1:6" x14ac:dyDescent="0.35">
      <c r="A110" s="67"/>
      <c r="C110" s="47"/>
      <c r="E110" s="47"/>
      <c r="F110" s="68"/>
    </row>
    <row r="111" spans="1:6" x14ac:dyDescent="0.35">
      <c r="A111" s="67"/>
      <c r="C111" s="47"/>
      <c r="E111" s="47"/>
      <c r="F111" s="68"/>
    </row>
    <row r="112" spans="1:6" x14ac:dyDescent="0.35">
      <c r="A112" s="67"/>
      <c r="C112" s="47"/>
      <c r="E112" s="47"/>
      <c r="F112" s="68"/>
    </row>
    <row r="113" spans="1:6" x14ac:dyDescent="0.35">
      <c r="A113" s="67"/>
      <c r="C113" s="47"/>
      <c r="E113" s="47"/>
      <c r="F113" s="68"/>
    </row>
    <row r="114" spans="1:6" x14ac:dyDescent="0.35">
      <c r="A114" s="67"/>
      <c r="C114" s="47"/>
      <c r="E114" s="47"/>
      <c r="F114" s="68"/>
    </row>
    <row r="115" spans="1:6" x14ac:dyDescent="0.35">
      <c r="A115" s="67"/>
      <c r="C115" s="47"/>
      <c r="E115" s="47"/>
      <c r="F115" s="68"/>
    </row>
    <row r="116" spans="1:6" x14ac:dyDescent="0.35">
      <c r="A116" s="67"/>
      <c r="C116" s="47"/>
      <c r="E116" s="47"/>
      <c r="F116" s="68"/>
    </row>
    <row r="117" spans="1:6" x14ac:dyDescent="0.35">
      <c r="A117" s="67"/>
      <c r="C117" s="47"/>
      <c r="E117" s="47"/>
      <c r="F117" s="68"/>
    </row>
    <row r="118" spans="1:6" x14ac:dyDescent="0.35">
      <c r="A118" s="67"/>
      <c r="C118" s="47"/>
      <c r="E118" s="47"/>
      <c r="F118" s="68"/>
    </row>
    <row r="119" spans="1:6" x14ac:dyDescent="0.35">
      <c r="A119" s="67"/>
      <c r="C119" s="47"/>
      <c r="E119" s="47"/>
      <c r="F119" s="68"/>
    </row>
    <row r="120" spans="1:6" x14ac:dyDescent="0.35">
      <c r="A120" s="67"/>
      <c r="C120" s="47"/>
      <c r="E120" s="47"/>
      <c r="F120" s="68"/>
    </row>
    <row r="121" spans="1:6" x14ac:dyDescent="0.35">
      <c r="A121" s="67"/>
      <c r="C121" s="47"/>
      <c r="E121" s="47"/>
      <c r="F121" s="68"/>
    </row>
    <row r="122" spans="1:6" ht="15" customHeight="1" x14ac:dyDescent="0.35">
      <c r="A122" s="67"/>
      <c r="C122" s="47"/>
      <c r="E122" s="47"/>
      <c r="F122" s="68"/>
    </row>
    <row r="123" spans="1:6" x14ac:dyDescent="0.35">
      <c r="A123" s="67"/>
      <c r="C123" s="47"/>
      <c r="E123" s="47"/>
      <c r="F123" s="68"/>
    </row>
    <row r="124" spans="1:6" x14ac:dyDescent="0.35">
      <c r="A124" s="67"/>
      <c r="C124" s="47"/>
      <c r="E124" s="47"/>
      <c r="F124" s="68"/>
    </row>
    <row r="125" spans="1:6" x14ac:dyDescent="0.35">
      <c r="A125" s="67"/>
      <c r="C125" s="47"/>
      <c r="E125" s="47"/>
      <c r="F125" s="68"/>
    </row>
    <row r="126" spans="1:6" x14ac:dyDescent="0.35">
      <c r="A126" s="67"/>
      <c r="C126" s="47"/>
      <c r="E126" s="47"/>
      <c r="F126" s="68"/>
    </row>
    <row r="127" spans="1:6" x14ac:dyDescent="0.35">
      <c r="A127" s="67"/>
      <c r="C127" s="47"/>
      <c r="E127" s="47"/>
      <c r="F127" s="68"/>
    </row>
    <row r="128" spans="1:6" x14ac:dyDescent="0.35">
      <c r="A128" s="67"/>
      <c r="C128" s="47"/>
      <c r="E128" s="47"/>
      <c r="F128" s="68"/>
    </row>
    <row r="129" spans="1:6" x14ac:dyDescent="0.35">
      <c r="A129" s="67"/>
      <c r="C129" s="47"/>
      <c r="E129" s="47"/>
      <c r="F129" s="68"/>
    </row>
    <row r="130" spans="1:6" x14ac:dyDescent="0.35">
      <c r="A130" s="67"/>
      <c r="C130" s="47"/>
      <c r="E130" s="47"/>
      <c r="F130" s="68"/>
    </row>
    <row r="131" spans="1:6" x14ac:dyDescent="0.35">
      <c r="A131" s="67"/>
      <c r="C131" s="47"/>
      <c r="E131" s="47"/>
      <c r="F131" s="68"/>
    </row>
    <row r="132" spans="1:6" x14ac:dyDescent="0.35">
      <c r="A132" s="67"/>
      <c r="C132" s="47"/>
      <c r="E132" s="47"/>
      <c r="F132" s="68"/>
    </row>
    <row r="133" spans="1:6" x14ac:dyDescent="0.35">
      <c r="A133" s="67"/>
      <c r="C133" s="47"/>
      <c r="E133" s="47"/>
      <c r="F133" s="68"/>
    </row>
    <row r="134" spans="1:6" x14ac:dyDescent="0.35">
      <c r="A134" s="67"/>
      <c r="C134" s="47"/>
      <c r="E134" s="47"/>
      <c r="F134" s="68"/>
    </row>
    <row r="135" spans="1:6" x14ac:dyDescent="0.35">
      <c r="A135" s="67"/>
      <c r="C135" s="47"/>
      <c r="E135" s="47"/>
      <c r="F135" s="68"/>
    </row>
    <row r="136" spans="1:6" x14ac:dyDescent="0.35">
      <c r="A136" s="67"/>
      <c r="C136" s="47"/>
      <c r="E136" s="47"/>
      <c r="F136" s="68"/>
    </row>
    <row r="137" spans="1:6" x14ac:dyDescent="0.35">
      <c r="A137" s="67"/>
      <c r="C137" s="47"/>
      <c r="E137" s="47"/>
      <c r="F137" s="68"/>
    </row>
    <row r="138" spans="1:6" x14ac:dyDescent="0.35">
      <c r="A138" s="67"/>
      <c r="C138" s="47"/>
      <c r="E138" s="47"/>
      <c r="F138" s="68"/>
    </row>
    <row r="139" spans="1:6" x14ac:dyDescent="0.35">
      <c r="A139" s="67"/>
      <c r="C139" s="47"/>
      <c r="E139" s="47"/>
      <c r="F139" s="68"/>
    </row>
    <row r="140" spans="1:6" x14ac:dyDescent="0.35">
      <c r="A140" s="67"/>
      <c r="C140" s="47"/>
      <c r="E140" s="47"/>
      <c r="F140" s="68"/>
    </row>
    <row r="141" spans="1:6" x14ac:dyDescent="0.35">
      <c r="A141" s="67"/>
      <c r="C141" s="47"/>
      <c r="E141" s="47"/>
      <c r="F141" s="68"/>
    </row>
    <row r="142" spans="1:6" x14ac:dyDescent="0.35">
      <c r="A142" s="67"/>
      <c r="C142" s="47"/>
      <c r="E142" s="47"/>
      <c r="F142" s="68"/>
    </row>
    <row r="143" spans="1:6" x14ac:dyDescent="0.35">
      <c r="A143" s="67"/>
      <c r="C143" s="47"/>
      <c r="E143" s="47"/>
      <c r="F143" s="68"/>
    </row>
    <row r="144" spans="1:6" x14ac:dyDescent="0.35">
      <c r="A144" s="67"/>
      <c r="C144" s="47"/>
      <c r="E144" s="47"/>
      <c r="F144" s="68"/>
    </row>
    <row r="145" spans="1:6" x14ac:dyDescent="0.35">
      <c r="A145" s="67"/>
      <c r="C145" s="47"/>
      <c r="E145" s="47"/>
      <c r="F145" s="68"/>
    </row>
    <row r="146" spans="1:6" x14ac:dyDescent="0.35">
      <c r="A146" s="67"/>
      <c r="C146" s="47"/>
      <c r="E146" s="47"/>
      <c r="F146" s="68"/>
    </row>
    <row r="147" spans="1:6" x14ac:dyDescent="0.35">
      <c r="A147" s="67"/>
      <c r="C147" s="47"/>
      <c r="E147" s="47"/>
      <c r="F147" s="68"/>
    </row>
    <row r="148" spans="1:6" x14ac:dyDescent="0.35">
      <c r="A148" s="67"/>
      <c r="C148" s="47"/>
      <c r="E148" s="47"/>
      <c r="F148" s="68"/>
    </row>
    <row r="149" spans="1:6" x14ac:dyDescent="0.35">
      <c r="A149" s="67"/>
      <c r="C149" s="47"/>
      <c r="E149" s="47"/>
      <c r="F149" s="68"/>
    </row>
    <row r="150" spans="1:6" x14ac:dyDescent="0.35">
      <c r="A150" s="67"/>
      <c r="C150" s="47"/>
      <c r="E150" s="47"/>
      <c r="F150" s="68"/>
    </row>
    <row r="151" spans="1:6" x14ac:dyDescent="0.35">
      <c r="A151" s="67"/>
      <c r="C151" s="47"/>
      <c r="E151" s="47"/>
      <c r="F151" s="68"/>
    </row>
    <row r="152" spans="1:6" x14ac:dyDescent="0.35">
      <c r="A152" s="67"/>
      <c r="C152" s="47"/>
      <c r="E152" s="47"/>
      <c r="F152" s="68"/>
    </row>
    <row r="153" spans="1:6" x14ac:dyDescent="0.35">
      <c r="A153" s="67"/>
      <c r="C153" s="47"/>
      <c r="E153" s="47"/>
      <c r="F153" s="68"/>
    </row>
    <row r="154" spans="1:6" x14ac:dyDescent="0.35">
      <c r="A154" s="67"/>
      <c r="C154" s="47"/>
      <c r="E154" s="47"/>
      <c r="F154" s="68"/>
    </row>
    <row r="155" spans="1:6" x14ac:dyDescent="0.35">
      <c r="A155" s="67"/>
      <c r="C155" s="47"/>
      <c r="E155" s="47"/>
      <c r="F155" s="68"/>
    </row>
    <row r="156" spans="1:6" x14ac:dyDescent="0.35">
      <c r="A156" s="67"/>
      <c r="C156" s="47"/>
      <c r="E156" s="47"/>
      <c r="F156" s="68"/>
    </row>
    <row r="157" spans="1:6" x14ac:dyDescent="0.35">
      <c r="A157" s="67"/>
      <c r="C157" s="47"/>
      <c r="E157" s="47"/>
      <c r="F157" s="68"/>
    </row>
    <row r="158" spans="1:6" x14ac:dyDescent="0.35">
      <c r="A158" s="67"/>
      <c r="C158" s="47"/>
      <c r="E158" s="47"/>
      <c r="F158" s="68"/>
    </row>
    <row r="159" spans="1:6" x14ac:dyDescent="0.35">
      <c r="A159" s="67"/>
      <c r="C159" s="47"/>
      <c r="E159" s="47"/>
      <c r="F159" s="68"/>
    </row>
    <row r="160" spans="1:6" x14ac:dyDescent="0.35">
      <c r="A160" s="67"/>
      <c r="C160" s="47"/>
      <c r="E160" s="47"/>
      <c r="F160" s="68"/>
    </row>
    <row r="161" spans="1:6" x14ac:dyDescent="0.35">
      <c r="A161" s="67"/>
      <c r="C161" s="47"/>
      <c r="E161" s="47"/>
      <c r="F161" s="68"/>
    </row>
    <row r="162" spans="1:6" x14ac:dyDescent="0.35">
      <c r="A162" s="67"/>
      <c r="C162" s="47"/>
      <c r="E162" s="47"/>
      <c r="F162" s="68"/>
    </row>
    <row r="163" spans="1:6" x14ac:dyDescent="0.35">
      <c r="A163" s="67"/>
      <c r="C163" s="47"/>
      <c r="E163" s="47"/>
      <c r="F163" s="68"/>
    </row>
    <row r="164" spans="1:6" x14ac:dyDescent="0.35">
      <c r="A164" s="67"/>
      <c r="C164" s="47"/>
      <c r="E164" s="47"/>
      <c r="F164" s="68"/>
    </row>
    <row r="165" spans="1:6" x14ac:dyDescent="0.35">
      <c r="A165" s="67"/>
      <c r="C165" s="47"/>
      <c r="E165" s="47"/>
      <c r="F165" s="68"/>
    </row>
    <row r="166" spans="1:6" x14ac:dyDescent="0.35">
      <c r="A166" s="67"/>
      <c r="C166" s="47"/>
      <c r="E166" s="47"/>
      <c r="F166" s="68"/>
    </row>
    <row r="167" spans="1:6" ht="15" customHeight="1" x14ac:dyDescent="0.35">
      <c r="A167" s="67"/>
      <c r="C167" s="47"/>
      <c r="E167" s="47"/>
      <c r="F167" s="68"/>
    </row>
    <row r="168" spans="1:6" x14ac:dyDescent="0.35">
      <c r="A168" s="67"/>
      <c r="C168" s="47"/>
      <c r="E168" s="47"/>
      <c r="F168" s="68"/>
    </row>
    <row r="169" spans="1:6" x14ac:dyDescent="0.35">
      <c r="A169" s="67"/>
      <c r="C169" s="47"/>
      <c r="E169" s="47"/>
      <c r="F169" s="68"/>
    </row>
    <row r="170" spans="1:6" x14ac:dyDescent="0.35">
      <c r="A170" s="67"/>
      <c r="C170" s="47"/>
      <c r="E170" s="47"/>
      <c r="F170" s="68"/>
    </row>
    <row r="171" spans="1:6" x14ac:dyDescent="0.35">
      <c r="A171" s="67"/>
      <c r="C171" s="47"/>
      <c r="E171" s="47"/>
      <c r="F171" s="68"/>
    </row>
    <row r="172" spans="1:6" x14ac:dyDescent="0.35">
      <c r="A172" s="67"/>
      <c r="C172" s="47"/>
      <c r="E172" s="47"/>
      <c r="F172" s="68"/>
    </row>
    <row r="173" spans="1:6" x14ac:dyDescent="0.35">
      <c r="A173" s="67"/>
      <c r="C173" s="47"/>
      <c r="E173" s="47"/>
      <c r="F173" s="68"/>
    </row>
    <row r="174" spans="1:6" ht="15" customHeight="1" x14ac:dyDescent="0.35">
      <c r="A174" s="67"/>
      <c r="C174" s="47"/>
      <c r="E174" s="47"/>
      <c r="F174" s="68"/>
    </row>
    <row r="175" spans="1:6" x14ac:dyDescent="0.35">
      <c r="A175" s="67"/>
      <c r="C175" s="47"/>
      <c r="E175" s="47"/>
      <c r="F175" s="68"/>
    </row>
    <row r="176" spans="1:6" x14ac:dyDescent="0.35">
      <c r="A176" s="67"/>
      <c r="C176" s="47"/>
      <c r="E176" s="47"/>
      <c r="F176" s="68"/>
    </row>
    <row r="177" spans="1:6" x14ac:dyDescent="0.35">
      <c r="A177" s="67"/>
      <c r="C177" s="47"/>
      <c r="E177" s="47"/>
      <c r="F177" s="68"/>
    </row>
    <row r="178" spans="1:6" x14ac:dyDescent="0.35">
      <c r="A178" s="67"/>
      <c r="C178" s="47"/>
      <c r="E178" s="47"/>
      <c r="F178" s="68"/>
    </row>
    <row r="179" spans="1:6" ht="15" customHeight="1" x14ac:dyDescent="0.35">
      <c r="A179" s="67"/>
      <c r="C179" s="47"/>
      <c r="E179" s="47"/>
      <c r="F179" s="68"/>
    </row>
    <row r="180" spans="1:6" x14ac:dyDescent="0.35">
      <c r="A180" s="67"/>
      <c r="C180" s="47"/>
      <c r="E180" s="47"/>
      <c r="F180" s="68"/>
    </row>
    <row r="181" spans="1:6" x14ac:dyDescent="0.35">
      <c r="A181" s="67"/>
      <c r="C181" s="47"/>
      <c r="E181" s="47"/>
      <c r="F181" s="68"/>
    </row>
    <row r="182" spans="1:6" x14ac:dyDescent="0.35">
      <c r="A182" s="67"/>
      <c r="C182" s="47"/>
      <c r="E182" s="47"/>
      <c r="F182" s="68"/>
    </row>
    <row r="183" spans="1:6" x14ac:dyDescent="0.35">
      <c r="A183" s="67"/>
      <c r="C183" s="47"/>
      <c r="E183" s="47"/>
      <c r="F183" s="68"/>
    </row>
    <row r="184" spans="1:6" x14ac:dyDescent="0.35">
      <c r="A184" s="67"/>
      <c r="C184" s="47"/>
      <c r="E184" s="47"/>
      <c r="F184" s="68"/>
    </row>
    <row r="185" spans="1:6" x14ac:dyDescent="0.35">
      <c r="A185" s="67"/>
      <c r="C185" s="47"/>
      <c r="E185" s="47"/>
      <c r="F185" s="68"/>
    </row>
    <row r="186" spans="1:6" x14ac:dyDescent="0.35">
      <c r="A186" s="67"/>
      <c r="C186" s="47"/>
      <c r="E186" s="47"/>
      <c r="F186" s="68"/>
    </row>
    <row r="187" spans="1:6" x14ac:dyDescent="0.35">
      <c r="A187" s="67"/>
      <c r="C187" s="47"/>
      <c r="E187" s="47"/>
      <c r="F187" s="68"/>
    </row>
    <row r="188" spans="1:6" ht="15" customHeight="1" x14ac:dyDescent="0.35">
      <c r="A188" s="67"/>
      <c r="C188" s="47"/>
      <c r="E188" s="47"/>
      <c r="F188" s="68"/>
    </row>
    <row r="189" spans="1:6" x14ac:dyDescent="0.35">
      <c r="A189" s="67"/>
      <c r="C189" s="47"/>
      <c r="E189" s="47"/>
      <c r="F189" s="68"/>
    </row>
    <row r="190" spans="1:6" ht="15" customHeight="1" x14ac:dyDescent="0.35">
      <c r="A190" s="67"/>
      <c r="C190" s="47"/>
      <c r="E190" s="47"/>
      <c r="F190" s="68"/>
    </row>
    <row r="191" spans="1:6" x14ac:dyDescent="0.35">
      <c r="A191" s="67"/>
      <c r="C191" s="47"/>
      <c r="E191" s="47"/>
      <c r="F191" s="68"/>
    </row>
    <row r="192" spans="1:6" x14ac:dyDescent="0.35">
      <c r="A192" s="67"/>
      <c r="C192" s="47"/>
      <c r="E192" s="47"/>
      <c r="F192" s="68"/>
    </row>
    <row r="193" spans="1:6" x14ac:dyDescent="0.35">
      <c r="A193" s="67"/>
      <c r="C193" s="47"/>
      <c r="E193" s="47"/>
      <c r="F193" s="68"/>
    </row>
    <row r="194" spans="1:6" ht="15" customHeight="1" x14ac:dyDescent="0.35">
      <c r="A194" s="67"/>
      <c r="C194" s="47"/>
      <c r="E194" s="47"/>
      <c r="F194" s="68"/>
    </row>
    <row r="195" spans="1:6" x14ac:dyDescent="0.35">
      <c r="A195" s="67"/>
      <c r="C195" s="47"/>
      <c r="E195" s="47"/>
      <c r="F195" s="68"/>
    </row>
    <row r="196" spans="1:6" x14ac:dyDescent="0.35">
      <c r="A196" s="67"/>
      <c r="C196" s="47"/>
      <c r="E196" s="47"/>
      <c r="F196" s="68"/>
    </row>
    <row r="197" spans="1:6" x14ac:dyDescent="0.35">
      <c r="A197" s="67"/>
      <c r="C197" s="47"/>
      <c r="E197" s="47"/>
      <c r="F197" s="68"/>
    </row>
    <row r="198" spans="1:6" ht="15" customHeight="1" x14ac:dyDescent="0.35">
      <c r="A198" s="67"/>
      <c r="C198" s="47"/>
      <c r="E198" s="47"/>
      <c r="F198" s="68"/>
    </row>
    <row r="199" spans="1:6" x14ac:dyDescent="0.35">
      <c r="A199" s="67"/>
      <c r="C199" s="47"/>
      <c r="E199" s="47"/>
      <c r="F199" s="68"/>
    </row>
    <row r="200" spans="1:6" x14ac:dyDescent="0.35">
      <c r="A200" s="67"/>
      <c r="C200" s="47"/>
      <c r="E200" s="47"/>
      <c r="F200" s="68"/>
    </row>
    <row r="201" spans="1:6" x14ac:dyDescent="0.35">
      <c r="A201" s="67"/>
      <c r="C201" s="47"/>
      <c r="E201" s="47"/>
      <c r="F201" s="68"/>
    </row>
    <row r="202" spans="1:6" ht="15" customHeight="1" x14ac:dyDescent="0.35">
      <c r="A202" s="67"/>
      <c r="C202" s="47"/>
      <c r="E202" s="47"/>
      <c r="F202" s="68"/>
    </row>
    <row r="203" spans="1:6" x14ac:dyDescent="0.35">
      <c r="A203" s="67"/>
      <c r="C203" s="47"/>
      <c r="E203" s="47"/>
      <c r="F203" s="68"/>
    </row>
    <row r="204" spans="1:6" x14ac:dyDescent="0.35">
      <c r="A204" s="67"/>
      <c r="C204" s="47"/>
      <c r="E204" s="47"/>
      <c r="F204" s="68"/>
    </row>
    <row r="205" spans="1:6" x14ac:dyDescent="0.35">
      <c r="A205" s="67"/>
      <c r="C205" s="47"/>
      <c r="E205" s="47"/>
      <c r="F205" s="68"/>
    </row>
    <row r="206" spans="1:6" x14ac:dyDescent="0.35">
      <c r="A206" s="67"/>
      <c r="C206" s="47"/>
      <c r="E206" s="47"/>
      <c r="F206" s="68"/>
    </row>
    <row r="207" spans="1:6" x14ac:dyDescent="0.35">
      <c r="A207" s="67"/>
      <c r="C207" s="47"/>
      <c r="E207" s="47"/>
      <c r="F207" s="68"/>
    </row>
    <row r="208" spans="1:6" x14ac:dyDescent="0.35">
      <c r="A208" s="67"/>
      <c r="C208" s="47"/>
      <c r="E208" s="47"/>
      <c r="F208" s="68"/>
    </row>
    <row r="209" spans="1:6" x14ac:dyDescent="0.35">
      <c r="A209" s="67"/>
      <c r="C209" s="47"/>
      <c r="E209" s="47"/>
      <c r="F209" s="68"/>
    </row>
    <row r="210" spans="1:6" x14ac:dyDescent="0.35">
      <c r="A210" s="67"/>
      <c r="C210" s="47"/>
      <c r="E210" s="47"/>
      <c r="F210" s="68"/>
    </row>
    <row r="211" spans="1:6" x14ac:dyDescent="0.35">
      <c r="A211" s="67"/>
      <c r="C211" s="47"/>
      <c r="E211" s="47"/>
      <c r="F211" s="68"/>
    </row>
    <row r="212" spans="1:6" x14ac:dyDescent="0.35">
      <c r="A212" s="67"/>
      <c r="C212" s="47"/>
      <c r="E212" s="47"/>
      <c r="F212" s="68"/>
    </row>
    <row r="213" spans="1:6" ht="15" customHeight="1" x14ac:dyDescent="0.35">
      <c r="A213" s="67"/>
      <c r="C213" s="47"/>
      <c r="E213" s="47"/>
      <c r="F213" s="68"/>
    </row>
    <row r="214" spans="1:6" x14ac:dyDescent="0.35">
      <c r="A214" s="67"/>
      <c r="C214" s="47"/>
      <c r="E214" s="47"/>
      <c r="F214" s="68"/>
    </row>
    <row r="215" spans="1:6" ht="15" customHeight="1" x14ac:dyDescent="0.35">
      <c r="A215" s="67"/>
      <c r="C215" s="47"/>
      <c r="E215" s="47"/>
      <c r="F215" s="68"/>
    </row>
    <row r="216" spans="1:6" x14ac:dyDescent="0.35">
      <c r="A216" s="67"/>
      <c r="C216" s="47"/>
      <c r="E216" s="47"/>
      <c r="F216" s="68"/>
    </row>
    <row r="217" spans="1:6" x14ac:dyDescent="0.35">
      <c r="A217" s="67"/>
      <c r="C217" s="47"/>
      <c r="E217" s="47"/>
      <c r="F217" s="68"/>
    </row>
    <row r="218" spans="1:6" x14ac:dyDescent="0.35">
      <c r="A218" s="67"/>
      <c r="C218" s="47"/>
      <c r="E218" s="47"/>
      <c r="F218" s="68"/>
    </row>
    <row r="219" spans="1:6" x14ac:dyDescent="0.35">
      <c r="A219" s="67"/>
      <c r="C219" s="47"/>
      <c r="E219" s="47"/>
      <c r="F219" s="68"/>
    </row>
    <row r="220" spans="1:6" x14ac:dyDescent="0.35">
      <c r="A220" s="67"/>
      <c r="C220" s="47"/>
      <c r="E220" s="47"/>
      <c r="F220" s="68"/>
    </row>
    <row r="221" spans="1:6" x14ac:dyDescent="0.35">
      <c r="A221" s="67"/>
      <c r="C221" s="47"/>
      <c r="E221" s="47"/>
      <c r="F221" s="68"/>
    </row>
    <row r="222" spans="1:6" x14ac:dyDescent="0.35">
      <c r="A222" s="67"/>
      <c r="C222" s="47"/>
      <c r="E222" s="47"/>
      <c r="F222" s="68"/>
    </row>
    <row r="223" spans="1:6" x14ac:dyDescent="0.35">
      <c r="A223" s="67"/>
      <c r="C223" s="47"/>
      <c r="E223" s="47"/>
      <c r="F223" s="68"/>
    </row>
    <row r="224" spans="1:6" x14ac:dyDescent="0.35">
      <c r="A224" s="67"/>
      <c r="C224" s="47"/>
      <c r="E224" s="47"/>
      <c r="F224" s="68"/>
    </row>
    <row r="225" spans="1:6" ht="15" customHeight="1" x14ac:dyDescent="0.35">
      <c r="A225" s="67"/>
      <c r="C225" s="47"/>
      <c r="E225" s="47"/>
      <c r="F225" s="68"/>
    </row>
    <row r="226" spans="1:6" x14ac:dyDescent="0.35">
      <c r="A226" s="67"/>
      <c r="C226" s="47"/>
      <c r="E226" s="47"/>
      <c r="F226" s="68"/>
    </row>
    <row r="227" spans="1:6" x14ac:dyDescent="0.35">
      <c r="A227" s="67"/>
      <c r="C227" s="47"/>
      <c r="E227" s="47"/>
      <c r="F227" s="68"/>
    </row>
    <row r="228" spans="1:6" x14ac:dyDescent="0.35">
      <c r="A228" s="67"/>
      <c r="C228" s="47"/>
      <c r="E228" s="47"/>
      <c r="F228" s="68"/>
    </row>
    <row r="229" spans="1:6" x14ac:dyDescent="0.35">
      <c r="A229" s="67"/>
      <c r="C229" s="47"/>
      <c r="E229" s="47"/>
      <c r="F229" s="68"/>
    </row>
    <row r="230" spans="1:6" ht="15" customHeight="1" x14ac:dyDescent="0.35">
      <c r="A230" s="67"/>
      <c r="C230" s="47"/>
      <c r="E230" s="47"/>
      <c r="F230" s="68"/>
    </row>
    <row r="231" spans="1:6" x14ac:dyDescent="0.35">
      <c r="A231" s="67"/>
      <c r="C231" s="47"/>
      <c r="E231" s="47"/>
      <c r="F231" s="68"/>
    </row>
    <row r="232" spans="1:6" x14ac:dyDescent="0.35">
      <c r="A232" s="67"/>
      <c r="C232" s="47"/>
      <c r="E232" s="47"/>
      <c r="F232" s="68"/>
    </row>
    <row r="233" spans="1:6" x14ac:dyDescent="0.35">
      <c r="A233" s="67"/>
      <c r="C233" s="47"/>
      <c r="E233" s="47"/>
      <c r="F233" s="68"/>
    </row>
    <row r="234" spans="1:6" x14ac:dyDescent="0.35">
      <c r="A234" s="67"/>
      <c r="C234" s="47"/>
      <c r="E234" s="47"/>
      <c r="F234" s="68"/>
    </row>
    <row r="235" spans="1:6" x14ac:dyDescent="0.35">
      <c r="A235" s="67"/>
      <c r="C235" s="47"/>
      <c r="E235" s="47"/>
      <c r="F235" s="68"/>
    </row>
    <row r="236" spans="1:6" x14ac:dyDescent="0.35">
      <c r="A236" s="67"/>
      <c r="C236" s="47"/>
      <c r="E236" s="47"/>
      <c r="F236" s="68"/>
    </row>
    <row r="237" spans="1:6" x14ac:dyDescent="0.35">
      <c r="A237" s="67"/>
      <c r="C237" s="47"/>
      <c r="E237" s="47"/>
      <c r="F237" s="68"/>
    </row>
    <row r="238" spans="1:6" x14ac:dyDescent="0.35">
      <c r="A238" s="67"/>
      <c r="C238" s="47"/>
      <c r="E238" s="47"/>
      <c r="F238" s="68"/>
    </row>
    <row r="239" spans="1:6" x14ac:dyDescent="0.35">
      <c r="A239" s="67"/>
      <c r="C239" s="47"/>
      <c r="E239" s="47"/>
      <c r="F239" s="68"/>
    </row>
    <row r="240" spans="1:6" x14ac:dyDescent="0.35">
      <c r="A240" s="67"/>
      <c r="C240" s="47"/>
      <c r="E240" s="47"/>
      <c r="F240" s="68"/>
    </row>
    <row r="241" spans="1:6" x14ac:dyDescent="0.35">
      <c r="A241" s="67"/>
      <c r="C241" s="47"/>
      <c r="E241" s="47"/>
      <c r="F241" s="68"/>
    </row>
    <row r="242" spans="1:6" ht="15" customHeight="1" x14ac:dyDescent="0.35">
      <c r="A242" s="67"/>
      <c r="C242" s="47"/>
      <c r="E242" s="47"/>
      <c r="F242" s="68"/>
    </row>
    <row r="243" spans="1:6" x14ac:dyDescent="0.35">
      <c r="A243" s="67"/>
      <c r="C243" s="47"/>
      <c r="E243" s="47"/>
      <c r="F243" s="68"/>
    </row>
    <row r="244" spans="1:6" x14ac:dyDescent="0.35">
      <c r="A244" s="67"/>
      <c r="C244" s="47"/>
      <c r="E244" s="47"/>
      <c r="F244" s="68"/>
    </row>
    <row r="245" spans="1:6" x14ac:dyDescent="0.35">
      <c r="A245" s="67"/>
      <c r="C245" s="47"/>
      <c r="E245" s="47"/>
      <c r="F245" s="68"/>
    </row>
    <row r="246" spans="1:6" x14ac:dyDescent="0.35">
      <c r="A246" s="67"/>
      <c r="C246" s="47"/>
      <c r="E246" s="47"/>
      <c r="F246" s="68"/>
    </row>
    <row r="247" spans="1:6" x14ac:dyDescent="0.35">
      <c r="A247" s="67"/>
      <c r="C247" s="47"/>
      <c r="E247" s="47"/>
      <c r="F247" s="68"/>
    </row>
    <row r="248" spans="1:6" x14ac:dyDescent="0.35">
      <c r="A248" s="67"/>
      <c r="C248" s="47"/>
      <c r="E248" s="47"/>
      <c r="F248" s="68"/>
    </row>
    <row r="249" spans="1:6" x14ac:dyDescent="0.35">
      <c r="A249" s="67"/>
      <c r="C249" s="47"/>
      <c r="E249" s="47"/>
      <c r="F249" s="68"/>
    </row>
    <row r="250" spans="1:6" x14ac:dyDescent="0.35">
      <c r="A250" s="67"/>
      <c r="C250" s="47"/>
      <c r="E250" s="47"/>
      <c r="F250" s="68"/>
    </row>
    <row r="251" spans="1:6" x14ac:dyDescent="0.35">
      <c r="A251" s="67"/>
      <c r="C251" s="47"/>
      <c r="E251" s="47"/>
      <c r="F251" s="68"/>
    </row>
    <row r="252" spans="1:6" x14ac:dyDescent="0.35">
      <c r="A252" s="67"/>
      <c r="C252" s="47"/>
      <c r="E252" s="47"/>
      <c r="F252" s="68"/>
    </row>
    <row r="253" spans="1:6" ht="15" customHeight="1" x14ac:dyDescent="0.35">
      <c r="A253" s="67"/>
      <c r="C253" s="47"/>
      <c r="E253" s="47"/>
      <c r="F253" s="68"/>
    </row>
    <row r="254" spans="1:6" x14ac:dyDescent="0.35">
      <c r="A254" s="67"/>
      <c r="C254" s="47"/>
      <c r="E254" s="47"/>
      <c r="F254" s="68"/>
    </row>
    <row r="255" spans="1:6" x14ac:dyDescent="0.35">
      <c r="A255" s="67"/>
      <c r="C255" s="47"/>
      <c r="E255" s="47"/>
      <c r="F255" s="68"/>
    </row>
    <row r="256" spans="1:6" x14ac:dyDescent="0.35">
      <c r="A256" s="67"/>
      <c r="C256" s="47"/>
      <c r="E256" s="47"/>
      <c r="F256" s="68"/>
    </row>
    <row r="257" spans="1:6" x14ac:dyDescent="0.35">
      <c r="A257" s="67"/>
      <c r="C257" s="47"/>
      <c r="E257" s="47"/>
      <c r="F257" s="68"/>
    </row>
    <row r="258" spans="1:6" x14ac:dyDescent="0.35">
      <c r="A258" s="67"/>
      <c r="C258" s="47"/>
      <c r="E258" s="47"/>
      <c r="F258" s="68"/>
    </row>
    <row r="259" spans="1:6" x14ac:dyDescent="0.35">
      <c r="A259" s="67"/>
      <c r="C259" s="47"/>
      <c r="E259" s="47"/>
      <c r="F259" s="68"/>
    </row>
    <row r="260" spans="1:6" ht="15" customHeight="1" x14ac:dyDescent="0.35">
      <c r="A260" s="67"/>
      <c r="C260" s="47"/>
      <c r="E260" s="47"/>
      <c r="F260" s="68"/>
    </row>
    <row r="261" spans="1:6" x14ac:dyDescent="0.35">
      <c r="A261" s="67"/>
      <c r="C261" s="47"/>
      <c r="E261" s="47"/>
      <c r="F261" s="68"/>
    </row>
    <row r="262" spans="1:6" x14ac:dyDescent="0.35">
      <c r="A262" s="67"/>
      <c r="C262" s="47"/>
      <c r="E262" s="47"/>
      <c r="F262" s="68"/>
    </row>
    <row r="263" spans="1:6" ht="15" customHeight="1" x14ac:dyDescent="0.35">
      <c r="A263" s="67"/>
      <c r="C263" s="47"/>
      <c r="E263" s="47"/>
      <c r="F263" s="68"/>
    </row>
    <row r="264" spans="1:6" x14ac:dyDescent="0.35">
      <c r="A264" s="67"/>
      <c r="C264" s="47"/>
      <c r="E264" s="47"/>
      <c r="F264" s="68"/>
    </row>
    <row r="265" spans="1:6" x14ac:dyDescent="0.35">
      <c r="A265" s="67"/>
      <c r="C265" s="47"/>
      <c r="E265" s="47"/>
      <c r="F265" s="68"/>
    </row>
    <row r="266" spans="1:6" x14ac:dyDescent="0.35">
      <c r="A266" s="67"/>
      <c r="C266" s="47"/>
      <c r="E266" s="47"/>
      <c r="F266" s="68"/>
    </row>
    <row r="267" spans="1:6" x14ac:dyDescent="0.35">
      <c r="A267" s="67"/>
      <c r="C267" s="47"/>
      <c r="E267" s="47"/>
      <c r="F267" s="68"/>
    </row>
    <row r="268" spans="1:6" x14ac:dyDescent="0.35">
      <c r="A268" s="67"/>
      <c r="C268" s="47"/>
      <c r="E268" s="47"/>
      <c r="F268" s="68"/>
    </row>
    <row r="269" spans="1:6" x14ac:dyDescent="0.35">
      <c r="A269" s="67"/>
      <c r="C269" s="47"/>
      <c r="E269" s="47"/>
      <c r="F269" s="68"/>
    </row>
    <row r="270" spans="1:6" x14ac:dyDescent="0.35">
      <c r="A270" s="67"/>
      <c r="C270" s="47"/>
      <c r="E270" s="47"/>
      <c r="F270" s="68"/>
    </row>
    <row r="271" spans="1:6" x14ac:dyDescent="0.35">
      <c r="A271" s="67"/>
      <c r="C271" s="47"/>
      <c r="E271" s="47"/>
      <c r="F271" s="68"/>
    </row>
    <row r="272" spans="1:6" x14ac:dyDescent="0.35">
      <c r="A272" s="67"/>
      <c r="C272" s="47"/>
      <c r="E272" s="47"/>
      <c r="F272" s="68"/>
    </row>
    <row r="273" spans="1:6" x14ac:dyDescent="0.35">
      <c r="A273" s="67"/>
      <c r="C273" s="47"/>
      <c r="E273" s="47"/>
      <c r="F273" s="68"/>
    </row>
    <row r="274" spans="1:6" x14ac:dyDescent="0.35">
      <c r="A274" s="67"/>
      <c r="C274" s="47"/>
      <c r="E274" s="47"/>
      <c r="F274" s="68"/>
    </row>
    <row r="275" spans="1:6" x14ac:dyDescent="0.35">
      <c r="A275" s="67"/>
      <c r="C275" s="47"/>
      <c r="E275" s="47"/>
      <c r="F275" s="68"/>
    </row>
    <row r="276" spans="1:6" x14ac:dyDescent="0.35">
      <c r="A276" s="67"/>
      <c r="C276" s="47"/>
      <c r="E276" s="47"/>
      <c r="F276" s="68"/>
    </row>
    <row r="277" spans="1:6" x14ac:dyDescent="0.35">
      <c r="A277" s="67"/>
      <c r="C277" s="47"/>
      <c r="E277" s="47"/>
      <c r="F277" s="68"/>
    </row>
    <row r="278" spans="1:6" x14ac:dyDescent="0.35">
      <c r="A278" s="67"/>
      <c r="C278" s="47"/>
      <c r="E278" s="47"/>
      <c r="F278" s="68"/>
    </row>
    <row r="279" spans="1:6" x14ac:dyDescent="0.35">
      <c r="A279" s="67"/>
      <c r="C279" s="47"/>
      <c r="E279" s="47"/>
      <c r="F279" s="68"/>
    </row>
    <row r="280" spans="1:6" x14ac:dyDescent="0.35">
      <c r="A280" s="67"/>
      <c r="C280" s="47"/>
      <c r="E280" s="47"/>
      <c r="F280" s="68"/>
    </row>
    <row r="281" spans="1:6" x14ac:dyDescent="0.35">
      <c r="A281" s="67"/>
      <c r="C281" s="47"/>
      <c r="E281" s="47"/>
      <c r="F281" s="68"/>
    </row>
    <row r="282" spans="1:6" ht="15" customHeight="1" x14ac:dyDescent="0.35">
      <c r="A282" s="67"/>
      <c r="C282" s="47"/>
      <c r="E282" s="47"/>
      <c r="F282" s="68"/>
    </row>
    <row r="283" spans="1:6" x14ac:dyDescent="0.35">
      <c r="A283" s="67"/>
      <c r="C283" s="47"/>
      <c r="E283" s="47"/>
      <c r="F283" s="68"/>
    </row>
    <row r="284" spans="1:6" x14ac:dyDescent="0.35">
      <c r="A284" s="67"/>
      <c r="C284" s="47"/>
      <c r="E284" s="47"/>
      <c r="F284" s="68"/>
    </row>
    <row r="285" spans="1:6" x14ac:dyDescent="0.35">
      <c r="A285" s="67"/>
      <c r="C285" s="47"/>
      <c r="E285" s="47"/>
      <c r="F285" s="68"/>
    </row>
    <row r="286" spans="1:6" x14ac:dyDescent="0.35">
      <c r="A286" s="67"/>
      <c r="C286" s="47"/>
      <c r="E286" s="47"/>
      <c r="F286" s="68"/>
    </row>
    <row r="287" spans="1:6" ht="15" customHeight="1" x14ac:dyDescent="0.35">
      <c r="A287" s="67"/>
      <c r="C287" s="47"/>
      <c r="E287" s="47"/>
      <c r="F287" s="68"/>
    </row>
    <row r="288" spans="1:6" x14ac:dyDescent="0.35">
      <c r="A288" s="67"/>
      <c r="C288" s="47"/>
      <c r="E288" s="47"/>
      <c r="F288" s="68"/>
    </row>
    <row r="289" spans="1:6" ht="15" customHeight="1" x14ac:dyDescent="0.35">
      <c r="A289" s="67"/>
      <c r="C289" s="47"/>
      <c r="E289" s="47"/>
      <c r="F289" s="68"/>
    </row>
    <row r="290" spans="1:6" x14ac:dyDescent="0.35">
      <c r="A290" s="67"/>
      <c r="C290" s="47"/>
      <c r="E290" s="47"/>
      <c r="F290" s="68"/>
    </row>
    <row r="291" spans="1:6" x14ac:dyDescent="0.35">
      <c r="A291" s="67"/>
      <c r="C291" s="47"/>
      <c r="E291" s="47"/>
      <c r="F291" s="68"/>
    </row>
    <row r="292" spans="1:6" x14ac:dyDescent="0.35">
      <c r="A292" s="67"/>
      <c r="C292" s="47"/>
      <c r="E292" s="47"/>
      <c r="F292" s="68"/>
    </row>
    <row r="293" spans="1:6" x14ac:dyDescent="0.35">
      <c r="A293" s="67"/>
      <c r="C293" s="47"/>
      <c r="E293" s="47"/>
      <c r="F293" s="68"/>
    </row>
    <row r="294" spans="1:6" x14ac:dyDescent="0.35">
      <c r="A294" s="67"/>
      <c r="C294" s="47"/>
      <c r="E294" s="47"/>
      <c r="F294" s="68"/>
    </row>
    <row r="295" spans="1:6" x14ac:dyDescent="0.35">
      <c r="A295" s="67"/>
      <c r="C295" s="47"/>
      <c r="E295" s="47"/>
      <c r="F295" s="68"/>
    </row>
    <row r="296" spans="1:6" x14ac:dyDescent="0.35">
      <c r="A296" s="67"/>
      <c r="C296" s="47"/>
      <c r="E296" s="47"/>
      <c r="F296" s="68"/>
    </row>
    <row r="297" spans="1:6" x14ac:dyDescent="0.35">
      <c r="A297" s="67"/>
      <c r="C297" s="47"/>
      <c r="E297" s="47"/>
      <c r="F297" s="68"/>
    </row>
    <row r="298" spans="1:6" x14ac:dyDescent="0.35">
      <c r="A298" s="67"/>
      <c r="C298" s="47"/>
      <c r="E298" s="47"/>
      <c r="F298" s="68"/>
    </row>
    <row r="299" spans="1:6" x14ac:dyDescent="0.35">
      <c r="A299" s="67"/>
      <c r="C299" s="47"/>
      <c r="E299" s="47"/>
      <c r="F299" s="68"/>
    </row>
    <row r="300" spans="1:6" x14ac:dyDescent="0.35">
      <c r="A300" s="67"/>
      <c r="C300" s="47"/>
      <c r="E300" s="47"/>
      <c r="F300" s="68"/>
    </row>
    <row r="301" spans="1:6" x14ac:dyDescent="0.35">
      <c r="A301" s="67"/>
      <c r="C301" s="47"/>
      <c r="E301" s="47"/>
      <c r="F301" s="68"/>
    </row>
    <row r="302" spans="1:6" x14ac:dyDescent="0.35">
      <c r="A302" s="67"/>
      <c r="C302" s="47"/>
      <c r="E302" s="47"/>
      <c r="F302" s="68"/>
    </row>
    <row r="303" spans="1:6" ht="15" customHeight="1" x14ac:dyDescent="0.35">
      <c r="A303" s="67"/>
      <c r="C303" s="47"/>
      <c r="E303" s="47"/>
      <c r="F303" s="68"/>
    </row>
    <row r="304" spans="1:6" x14ac:dyDescent="0.35">
      <c r="A304" s="67"/>
      <c r="C304" s="47"/>
      <c r="E304" s="47"/>
      <c r="F304" s="68"/>
    </row>
    <row r="305" spans="1:6" ht="15" customHeight="1" x14ac:dyDescent="0.35">
      <c r="A305" s="67"/>
      <c r="C305" s="47"/>
      <c r="E305" s="47"/>
      <c r="F305" s="68"/>
    </row>
    <row r="306" spans="1:6" x14ac:dyDescent="0.35">
      <c r="A306" s="67"/>
      <c r="C306" s="47"/>
      <c r="E306" s="47"/>
      <c r="F306" s="68"/>
    </row>
    <row r="307" spans="1:6" x14ac:dyDescent="0.35">
      <c r="A307" s="67"/>
      <c r="C307" s="47"/>
      <c r="E307" s="47"/>
      <c r="F307" s="68"/>
    </row>
    <row r="308" spans="1:6" x14ac:dyDescent="0.35">
      <c r="A308" s="67"/>
      <c r="C308" s="47"/>
      <c r="E308" s="47"/>
      <c r="F308" s="68"/>
    </row>
    <row r="309" spans="1:6" ht="15" customHeight="1" x14ac:dyDescent="0.35">
      <c r="A309" s="67"/>
      <c r="C309" s="47"/>
      <c r="E309" s="47"/>
      <c r="F309" s="68"/>
    </row>
    <row r="310" spans="1:6" x14ac:dyDescent="0.35">
      <c r="A310" s="67"/>
      <c r="C310" s="47"/>
      <c r="E310" s="47"/>
      <c r="F310" s="68"/>
    </row>
    <row r="311" spans="1:6" x14ac:dyDescent="0.35">
      <c r="A311" s="67"/>
      <c r="C311" s="47"/>
      <c r="E311" s="47"/>
      <c r="F311" s="68"/>
    </row>
    <row r="312" spans="1:6" x14ac:dyDescent="0.35">
      <c r="A312" s="67"/>
      <c r="C312" s="47"/>
      <c r="E312" s="47"/>
      <c r="F312" s="68"/>
    </row>
    <row r="313" spans="1:6" ht="15" customHeight="1" x14ac:dyDescent="0.35">
      <c r="A313" s="67"/>
      <c r="C313" s="47"/>
      <c r="E313" s="47"/>
      <c r="F313" s="68"/>
    </row>
    <row r="314" spans="1:6" x14ac:dyDescent="0.35">
      <c r="A314" s="67"/>
      <c r="C314" s="47"/>
      <c r="E314" s="47"/>
      <c r="F314" s="68"/>
    </row>
    <row r="315" spans="1:6" x14ac:dyDescent="0.35">
      <c r="A315" s="67"/>
      <c r="C315" s="47"/>
      <c r="E315" s="47"/>
      <c r="F315" s="68"/>
    </row>
    <row r="316" spans="1:6" x14ac:dyDescent="0.35">
      <c r="A316" s="67"/>
      <c r="C316" s="47"/>
      <c r="E316" s="47"/>
      <c r="F316" s="68"/>
    </row>
    <row r="317" spans="1:6" ht="15" customHeight="1" x14ac:dyDescent="0.35">
      <c r="A317" s="67"/>
      <c r="C317" s="47"/>
      <c r="E317" s="47"/>
      <c r="F317" s="68"/>
    </row>
    <row r="318" spans="1:6" x14ac:dyDescent="0.35">
      <c r="A318" s="67"/>
      <c r="C318" s="47"/>
      <c r="E318" s="47"/>
      <c r="F318" s="68"/>
    </row>
    <row r="319" spans="1:6" x14ac:dyDescent="0.35">
      <c r="A319" s="67"/>
      <c r="C319" s="47"/>
      <c r="E319" s="47"/>
      <c r="F319" s="68"/>
    </row>
    <row r="320" spans="1:6" x14ac:dyDescent="0.35">
      <c r="A320" s="67"/>
      <c r="C320" s="47"/>
      <c r="E320" s="47"/>
      <c r="F320" s="68"/>
    </row>
    <row r="321" spans="1:6" x14ac:dyDescent="0.35">
      <c r="A321" s="67"/>
      <c r="C321" s="47"/>
      <c r="E321" s="47"/>
      <c r="F321" s="68"/>
    </row>
    <row r="322" spans="1:6" x14ac:dyDescent="0.35">
      <c r="A322" s="67"/>
      <c r="C322" s="47"/>
      <c r="E322" s="47"/>
      <c r="F322" s="68"/>
    </row>
    <row r="323" spans="1:6" ht="13.5" customHeight="1" x14ac:dyDescent="0.35">
      <c r="A323" s="67"/>
      <c r="C323" s="47"/>
      <c r="E323" s="47"/>
      <c r="F323" s="68"/>
    </row>
    <row r="324" spans="1:6" ht="13.5" customHeight="1" x14ac:dyDescent="0.35">
      <c r="A324" s="67"/>
      <c r="C324" s="47"/>
      <c r="E324" s="47"/>
      <c r="F324" s="68"/>
    </row>
    <row r="325" spans="1:6" x14ac:dyDescent="0.35">
      <c r="A325" s="67"/>
      <c r="C325" s="47"/>
      <c r="E325" s="47"/>
      <c r="F325" s="68"/>
    </row>
    <row r="326" spans="1:6" ht="15" customHeight="1" x14ac:dyDescent="0.35">
      <c r="A326" s="67"/>
      <c r="C326" s="47"/>
      <c r="E326" s="47"/>
      <c r="F326" s="68"/>
    </row>
    <row r="327" spans="1:6" x14ac:dyDescent="0.35">
      <c r="A327" s="67"/>
      <c r="C327" s="47"/>
      <c r="E327" s="47"/>
      <c r="F327" s="68"/>
    </row>
    <row r="328" spans="1:6" ht="15" customHeight="1" x14ac:dyDescent="0.35">
      <c r="A328" s="67"/>
      <c r="C328" s="47"/>
      <c r="E328" s="47"/>
      <c r="F328" s="68"/>
    </row>
    <row r="329" spans="1:6" x14ac:dyDescent="0.35">
      <c r="A329" s="67"/>
      <c r="C329" s="47"/>
      <c r="E329" s="47"/>
      <c r="F329" s="68"/>
    </row>
    <row r="330" spans="1:6" x14ac:dyDescent="0.35">
      <c r="A330" s="67"/>
      <c r="C330" s="47"/>
      <c r="E330" s="47"/>
      <c r="F330" s="68"/>
    </row>
    <row r="331" spans="1:6" x14ac:dyDescent="0.35">
      <c r="A331" s="67"/>
      <c r="C331" s="47"/>
      <c r="E331" s="47"/>
      <c r="F331" s="68"/>
    </row>
    <row r="332" spans="1:6" x14ac:dyDescent="0.35">
      <c r="A332" s="67"/>
      <c r="C332" s="47"/>
      <c r="E332" s="47"/>
      <c r="F332" s="68"/>
    </row>
    <row r="333" spans="1:6" x14ac:dyDescent="0.35">
      <c r="A333" s="67"/>
      <c r="C333" s="47"/>
      <c r="E333" s="47"/>
      <c r="F333" s="68"/>
    </row>
    <row r="334" spans="1:6" x14ac:dyDescent="0.35">
      <c r="A334" s="67"/>
      <c r="C334" s="47"/>
      <c r="E334" s="47"/>
      <c r="F334" s="68"/>
    </row>
    <row r="335" spans="1:6" x14ac:dyDescent="0.35">
      <c r="A335" s="67"/>
      <c r="C335" s="47"/>
      <c r="E335" s="47"/>
      <c r="F335" s="68"/>
    </row>
    <row r="336" spans="1:6" x14ac:dyDescent="0.35">
      <c r="A336" s="67"/>
      <c r="C336" s="47"/>
      <c r="E336" s="47"/>
      <c r="F336" s="68"/>
    </row>
    <row r="337" spans="1:6" x14ac:dyDescent="0.35">
      <c r="A337" s="67"/>
      <c r="C337" s="47"/>
      <c r="E337" s="47"/>
      <c r="F337" s="68"/>
    </row>
    <row r="338" spans="1:6" ht="15" customHeight="1" x14ac:dyDescent="0.35">
      <c r="A338" s="67"/>
      <c r="C338" s="47"/>
      <c r="E338" s="47"/>
      <c r="F338" s="68"/>
    </row>
    <row r="339" spans="1:6" x14ac:dyDescent="0.35">
      <c r="A339" s="67"/>
      <c r="C339" s="47"/>
      <c r="E339" s="47"/>
      <c r="F339" s="68"/>
    </row>
    <row r="340" spans="1:6" x14ac:dyDescent="0.35">
      <c r="A340" s="67"/>
      <c r="C340" s="47"/>
      <c r="E340" s="47"/>
      <c r="F340" s="68"/>
    </row>
    <row r="341" spans="1:6" x14ac:dyDescent="0.35">
      <c r="A341" s="67"/>
      <c r="C341" s="47"/>
      <c r="E341" s="47"/>
      <c r="F341" s="68"/>
    </row>
    <row r="342" spans="1:6" x14ac:dyDescent="0.35">
      <c r="A342" s="67"/>
      <c r="C342" s="47"/>
      <c r="E342" s="47"/>
      <c r="F342" s="68"/>
    </row>
    <row r="343" spans="1:6" ht="15" customHeight="1" x14ac:dyDescent="0.35">
      <c r="A343" s="67"/>
      <c r="C343" s="47"/>
      <c r="E343" s="47"/>
      <c r="F343" s="68"/>
    </row>
    <row r="344" spans="1:6" x14ac:dyDescent="0.35">
      <c r="A344" s="67"/>
      <c r="C344" s="47"/>
      <c r="E344" s="47"/>
      <c r="F344" s="68"/>
    </row>
    <row r="345" spans="1:6" x14ac:dyDescent="0.35">
      <c r="A345" s="67"/>
      <c r="C345" s="47"/>
      <c r="E345" s="47"/>
      <c r="F345" s="68"/>
    </row>
    <row r="346" spans="1:6" x14ac:dyDescent="0.35">
      <c r="A346" s="67"/>
      <c r="C346" s="47"/>
      <c r="E346" s="47"/>
      <c r="F346" s="68"/>
    </row>
    <row r="347" spans="1:6" x14ac:dyDescent="0.35">
      <c r="A347" s="67"/>
      <c r="C347" s="47"/>
      <c r="E347" s="47"/>
      <c r="F347" s="68"/>
    </row>
    <row r="348" spans="1:6" x14ac:dyDescent="0.35">
      <c r="A348" s="67"/>
      <c r="C348" s="47"/>
      <c r="E348" s="47"/>
      <c r="F348" s="68"/>
    </row>
    <row r="349" spans="1:6" x14ac:dyDescent="0.35">
      <c r="A349" s="67"/>
      <c r="C349" s="47"/>
      <c r="E349" s="47"/>
      <c r="F349" s="68"/>
    </row>
    <row r="350" spans="1:6" x14ac:dyDescent="0.35">
      <c r="A350" s="67"/>
      <c r="C350" s="47"/>
      <c r="E350" s="47"/>
      <c r="F350" s="68"/>
    </row>
    <row r="351" spans="1:6" x14ac:dyDescent="0.35">
      <c r="A351" s="67"/>
      <c r="C351" s="47"/>
      <c r="E351" s="47"/>
      <c r="F351" s="68"/>
    </row>
    <row r="352" spans="1:6" ht="15" customHeight="1" x14ac:dyDescent="0.35">
      <c r="A352" s="67"/>
      <c r="C352" s="47"/>
      <c r="E352" s="47"/>
      <c r="F352" s="68"/>
    </row>
    <row r="353" spans="1:6" x14ac:dyDescent="0.35">
      <c r="A353" s="67"/>
      <c r="C353" s="47"/>
      <c r="E353" s="47"/>
      <c r="F353" s="68"/>
    </row>
    <row r="354" spans="1:6" x14ac:dyDescent="0.35">
      <c r="A354" s="67"/>
      <c r="C354" s="47"/>
      <c r="E354" s="47"/>
      <c r="F354" s="68"/>
    </row>
    <row r="355" spans="1:6" x14ac:dyDescent="0.35">
      <c r="A355" s="67"/>
      <c r="C355" s="47"/>
      <c r="E355" s="47"/>
      <c r="F355" s="68"/>
    </row>
    <row r="356" spans="1:6" x14ac:dyDescent="0.35">
      <c r="A356" s="67"/>
      <c r="C356" s="47"/>
      <c r="E356" s="47"/>
      <c r="F356" s="68"/>
    </row>
    <row r="357" spans="1:6" x14ac:dyDescent="0.35">
      <c r="A357" s="67"/>
      <c r="C357" s="47"/>
      <c r="E357" s="47"/>
      <c r="F357" s="68"/>
    </row>
    <row r="358" spans="1:6" x14ac:dyDescent="0.35">
      <c r="A358" s="67"/>
      <c r="C358" s="47"/>
      <c r="E358" s="47"/>
      <c r="F358" s="68"/>
    </row>
    <row r="359" spans="1:6" x14ac:dyDescent="0.35">
      <c r="A359" s="67"/>
      <c r="C359" s="47"/>
      <c r="E359" s="47"/>
      <c r="F359" s="68"/>
    </row>
    <row r="360" spans="1:6" x14ac:dyDescent="0.35">
      <c r="A360" s="67"/>
      <c r="C360" s="47"/>
      <c r="E360" s="47"/>
      <c r="F360" s="68"/>
    </row>
    <row r="361" spans="1:6" x14ac:dyDescent="0.35">
      <c r="A361" s="67"/>
      <c r="C361" s="47"/>
      <c r="E361" s="47"/>
      <c r="F361" s="68"/>
    </row>
    <row r="362" spans="1:6" x14ac:dyDescent="0.35">
      <c r="A362" s="67"/>
      <c r="C362" s="47"/>
      <c r="E362" s="47"/>
      <c r="F362" s="68"/>
    </row>
    <row r="363" spans="1:6" ht="15" customHeight="1" x14ac:dyDescent="0.35">
      <c r="A363" s="67"/>
      <c r="C363" s="47"/>
      <c r="E363" s="47"/>
      <c r="F363" s="68"/>
    </row>
    <row r="364" spans="1:6" x14ac:dyDescent="0.35">
      <c r="A364" s="67"/>
      <c r="C364" s="47"/>
      <c r="E364" s="47"/>
      <c r="F364" s="68"/>
    </row>
    <row r="365" spans="1:6" x14ac:dyDescent="0.35">
      <c r="A365" s="67"/>
      <c r="C365" s="47"/>
      <c r="E365" s="47"/>
      <c r="F365" s="68"/>
    </row>
    <row r="366" spans="1:6" x14ac:dyDescent="0.35">
      <c r="A366" s="67"/>
      <c r="C366" s="47"/>
      <c r="E366" s="47"/>
      <c r="F366" s="68"/>
    </row>
    <row r="367" spans="1:6" x14ac:dyDescent="0.35">
      <c r="A367" s="67"/>
      <c r="C367" s="47"/>
      <c r="E367" s="47"/>
      <c r="F367" s="68"/>
    </row>
    <row r="368" spans="1:6" x14ac:dyDescent="0.35">
      <c r="A368" s="67"/>
      <c r="C368" s="47"/>
      <c r="E368" s="47"/>
      <c r="F368" s="68"/>
    </row>
    <row r="369" spans="1:6" x14ac:dyDescent="0.35">
      <c r="A369" s="67"/>
      <c r="C369" s="47"/>
      <c r="E369" s="47"/>
      <c r="F369" s="68"/>
    </row>
    <row r="370" spans="1:6" ht="15" customHeight="1" x14ac:dyDescent="0.35">
      <c r="A370" s="67"/>
      <c r="C370" s="47"/>
      <c r="E370" s="47"/>
      <c r="F370" s="68"/>
    </row>
    <row r="371" spans="1:6" x14ac:dyDescent="0.35">
      <c r="A371" s="67"/>
      <c r="C371" s="47"/>
      <c r="E371" s="47"/>
      <c r="F371" s="68"/>
    </row>
    <row r="372" spans="1:6" x14ac:dyDescent="0.35">
      <c r="A372" s="67"/>
      <c r="C372" s="47"/>
      <c r="E372" s="47"/>
      <c r="F372" s="68"/>
    </row>
    <row r="373" spans="1:6" ht="15" customHeight="1" x14ac:dyDescent="0.35">
      <c r="A373" s="67"/>
      <c r="C373" s="47"/>
      <c r="E373" s="47"/>
      <c r="F373" s="68"/>
    </row>
    <row r="374" spans="1:6" x14ac:dyDescent="0.35">
      <c r="A374" s="67"/>
      <c r="C374" s="47"/>
      <c r="E374" s="47"/>
      <c r="F374" s="68"/>
    </row>
    <row r="375" spans="1:6" x14ac:dyDescent="0.35">
      <c r="A375" s="67"/>
      <c r="C375" s="47"/>
      <c r="E375" s="47"/>
      <c r="F375" s="68"/>
    </row>
    <row r="376" spans="1:6" x14ac:dyDescent="0.35">
      <c r="A376" s="67"/>
      <c r="C376" s="47"/>
      <c r="E376" s="47"/>
      <c r="F376" s="68"/>
    </row>
    <row r="377" spans="1:6" x14ac:dyDescent="0.35">
      <c r="A377" s="67"/>
      <c r="C377" s="47"/>
      <c r="E377" s="47"/>
      <c r="F377" s="68"/>
    </row>
    <row r="378" spans="1:6" x14ac:dyDescent="0.35">
      <c r="A378" s="67"/>
      <c r="C378" s="47"/>
      <c r="E378" s="47"/>
      <c r="F378" s="68"/>
    </row>
    <row r="379" spans="1:6" x14ac:dyDescent="0.35">
      <c r="A379" s="67"/>
      <c r="C379" s="47"/>
      <c r="E379" s="47"/>
      <c r="F379" s="68"/>
    </row>
    <row r="380" spans="1:6" x14ac:dyDescent="0.35">
      <c r="A380" s="67"/>
      <c r="C380" s="47"/>
      <c r="E380" s="47"/>
      <c r="F380" s="68"/>
    </row>
    <row r="381" spans="1:6" x14ac:dyDescent="0.35">
      <c r="A381" s="67"/>
      <c r="C381" s="47"/>
      <c r="E381" s="47"/>
      <c r="F381" s="68"/>
    </row>
    <row r="382" spans="1:6" x14ac:dyDescent="0.35">
      <c r="A382" s="67"/>
      <c r="C382" s="47"/>
      <c r="E382" s="47"/>
      <c r="F382" s="68"/>
    </row>
    <row r="383" spans="1:6" x14ac:dyDescent="0.35">
      <c r="A383" s="67"/>
      <c r="C383" s="47"/>
      <c r="E383" s="47"/>
      <c r="F383" s="68"/>
    </row>
    <row r="384" spans="1:6" x14ac:dyDescent="0.35">
      <c r="A384" s="67"/>
      <c r="C384" s="47"/>
      <c r="E384" s="47"/>
      <c r="F384" s="68"/>
    </row>
    <row r="385" spans="1:6" x14ac:dyDescent="0.35">
      <c r="A385" s="67"/>
      <c r="C385" s="47"/>
      <c r="E385" s="47"/>
      <c r="F385" s="68"/>
    </row>
    <row r="386" spans="1:6" x14ac:dyDescent="0.35">
      <c r="A386" s="67"/>
      <c r="C386" s="47"/>
      <c r="E386" s="47"/>
      <c r="F386" s="68"/>
    </row>
    <row r="387" spans="1:6" x14ac:dyDescent="0.35">
      <c r="A387" s="67"/>
      <c r="C387" s="47"/>
      <c r="E387" s="47"/>
      <c r="F387" s="68"/>
    </row>
    <row r="388" spans="1:6" x14ac:dyDescent="0.35">
      <c r="A388" s="67"/>
      <c r="C388" s="47"/>
      <c r="E388" s="47"/>
      <c r="F388" s="68"/>
    </row>
    <row r="389" spans="1:6" x14ac:dyDescent="0.35">
      <c r="A389" s="67"/>
      <c r="C389" s="47"/>
      <c r="E389" s="47"/>
      <c r="F389" s="68"/>
    </row>
    <row r="390" spans="1:6" x14ac:dyDescent="0.35">
      <c r="A390" s="67"/>
      <c r="C390" s="47"/>
      <c r="E390" s="47"/>
      <c r="F390" s="68"/>
    </row>
    <row r="391" spans="1:6" x14ac:dyDescent="0.35">
      <c r="A391" s="67"/>
      <c r="C391" s="47"/>
      <c r="E391" s="47"/>
      <c r="F391" s="68"/>
    </row>
    <row r="392" spans="1:6" x14ac:dyDescent="0.35">
      <c r="A392" s="67"/>
      <c r="C392" s="47"/>
      <c r="E392" s="47"/>
      <c r="F392" s="68"/>
    </row>
    <row r="393" spans="1:6" x14ac:dyDescent="0.35">
      <c r="A393" s="67"/>
      <c r="C393" s="47"/>
      <c r="E393" s="47"/>
      <c r="F393" s="68"/>
    </row>
    <row r="394" spans="1:6" ht="15" customHeight="1" x14ac:dyDescent="0.35">
      <c r="A394" s="67"/>
      <c r="C394" s="47"/>
      <c r="E394" s="47"/>
      <c r="F394" s="68"/>
    </row>
    <row r="395" spans="1:6" x14ac:dyDescent="0.35">
      <c r="A395" s="67"/>
      <c r="C395" s="47"/>
      <c r="E395" s="47"/>
      <c r="F395" s="68"/>
    </row>
    <row r="396" spans="1:6" x14ac:dyDescent="0.35">
      <c r="A396" s="67"/>
      <c r="C396" s="47"/>
      <c r="E396" s="47"/>
      <c r="F396" s="68"/>
    </row>
    <row r="397" spans="1:6" x14ac:dyDescent="0.35">
      <c r="A397" s="67"/>
      <c r="C397" s="47"/>
      <c r="E397" s="47"/>
      <c r="F397" s="68"/>
    </row>
    <row r="398" spans="1:6" x14ac:dyDescent="0.35">
      <c r="A398" s="67"/>
      <c r="C398" s="47"/>
      <c r="E398" s="47"/>
      <c r="F398" s="68"/>
    </row>
    <row r="399" spans="1:6" ht="15" customHeight="1" x14ac:dyDescent="0.35">
      <c r="A399" s="67"/>
      <c r="C399" s="47"/>
      <c r="E399" s="47"/>
      <c r="F399" s="68"/>
    </row>
    <row r="400" spans="1:6" x14ac:dyDescent="0.35">
      <c r="A400" s="67"/>
      <c r="C400" s="47"/>
      <c r="E400" s="47"/>
      <c r="F400" s="68"/>
    </row>
    <row r="401" spans="1:6" ht="15" customHeight="1" x14ac:dyDescent="0.35">
      <c r="A401" s="67"/>
      <c r="C401" s="47"/>
      <c r="E401" s="47"/>
      <c r="F401" s="68"/>
    </row>
    <row r="402" spans="1:6" x14ac:dyDescent="0.35">
      <c r="A402" s="67"/>
      <c r="C402" s="47"/>
      <c r="E402" s="47"/>
      <c r="F402" s="68"/>
    </row>
    <row r="403" spans="1:6" x14ac:dyDescent="0.35">
      <c r="A403" s="67"/>
      <c r="C403" s="47"/>
      <c r="E403" s="47"/>
      <c r="F403" s="68"/>
    </row>
    <row r="404" spans="1:6" x14ac:dyDescent="0.35">
      <c r="A404" s="67"/>
      <c r="C404" s="47"/>
      <c r="E404" s="47"/>
      <c r="F404" s="68"/>
    </row>
    <row r="405" spans="1:6" x14ac:dyDescent="0.35">
      <c r="A405" s="67"/>
      <c r="C405" s="47"/>
      <c r="E405" s="47"/>
      <c r="F405" s="68"/>
    </row>
    <row r="406" spans="1:6" x14ac:dyDescent="0.35">
      <c r="A406" s="67"/>
      <c r="C406" s="47"/>
      <c r="E406" s="47"/>
      <c r="F406" s="68"/>
    </row>
    <row r="407" spans="1:6" x14ac:dyDescent="0.35">
      <c r="A407" s="67"/>
      <c r="C407" s="47"/>
      <c r="E407" s="47"/>
      <c r="F407" s="68"/>
    </row>
    <row r="408" spans="1:6" x14ac:dyDescent="0.35">
      <c r="A408" s="67"/>
      <c r="C408" s="47"/>
      <c r="E408" s="47"/>
      <c r="F408" s="68"/>
    </row>
    <row r="409" spans="1:6" ht="15" customHeight="1" x14ac:dyDescent="0.35">
      <c r="A409" s="67"/>
      <c r="C409" s="47"/>
      <c r="E409" s="47"/>
      <c r="F409" s="68"/>
    </row>
    <row r="410" spans="1:6" x14ac:dyDescent="0.35">
      <c r="A410" s="67"/>
      <c r="C410" s="47"/>
      <c r="E410" s="47"/>
      <c r="F410" s="68"/>
    </row>
    <row r="411" spans="1:6" x14ac:dyDescent="0.35">
      <c r="A411" s="67"/>
      <c r="C411" s="47"/>
      <c r="E411" s="47"/>
      <c r="F411" s="68"/>
    </row>
    <row r="412" spans="1:6" ht="15" customHeight="1" x14ac:dyDescent="0.35">
      <c r="A412" s="67"/>
      <c r="C412" s="47"/>
      <c r="E412" s="47"/>
      <c r="F412" s="68"/>
    </row>
    <row r="413" spans="1:6" x14ac:dyDescent="0.35">
      <c r="A413" s="67"/>
      <c r="C413" s="47"/>
      <c r="E413" s="47"/>
      <c r="F413" s="68"/>
    </row>
    <row r="414" spans="1:6" x14ac:dyDescent="0.35">
      <c r="A414" s="67"/>
      <c r="C414" s="47"/>
      <c r="E414" s="47"/>
      <c r="F414" s="68"/>
    </row>
    <row r="415" spans="1:6" x14ac:dyDescent="0.35">
      <c r="A415" s="67"/>
      <c r="C415" s="47"/>
      <c r="E415" s="47"/>
      <c r="F415" s="68"/>
    </row>
    <row r="416" spans="1:6" x14ac:dyDescent="0.35">
      <c r="A416" s="67"/>
      <c r="C416" s="47"/>
      <c r="E416" s="47"/>
      <c r="F416" s="68"/>
    </row>
    <row r="417" spans="1:6" x14ac:dyDescent="0.35">
      <c r="A417" s="67"/>
      <c r="C417" s="47"/>
      <c r="E417" s="47"/>
      <c r="F417" s="68"/>
    </row>
    <row r="418" spans="1:6" x14ac:dyDescent="0.35">
      <c r="A418" s="67"/>
      <c r="C418" s="47"/>
      <c r="E418" s="47"/>
      <c r="F418" s="68"/>
    </row>
    <row r="419" spans="1:6" x14ac:dyDescent="0.35">
      <c r="A419" s="67"/>
      <c r="C419" s="47"/>
      <c r="E419" s="47"/>
      <c r="F419" s="68"/>
    </row>
    <row r="420" spans="1:6" x14ac:dyDescent="0.35">
      <c r="A420" s="67"/>
      <c r="C420" s="47"/>
      <c r="E420" s="47"/>
      <c r="F420" s="68"/>
    </row>
    <row r="421" spans="1:6" x14ac:dyDescent="0.35">
      <c r="A421" s="67"/>
      <c r="C421" s="47"/>
      <c r="E421" s="47"/>
      <c r="F421" s="68"/>
    </row>
    <row r="422" spans="1:6" x14ac:dyDescent="0.35">
      <c r="A422" s="67"/>
      <c r="C422" s="47"/>
      <c r="E422" s="47"/>
      <c r="F422" s="68"/>
    </row>
    <row r="423" spans="1:6" x14ac:dyDescent="0.35">
      <c r="A423" s="67"/>
      <c r="C423" s="47"/>
      <c r="E423" s="47"/>
      <c r="F423" s="68"/>
    </row>
    <row r="424" spans="1:6" x14ac:dyDescent="0.35">
      <c r="A424" s="67"/>
      <c r="C424" s="47"/>
      <c r="E424" s="47"/>
      <c r="F424" s="68"/>
    </row>
    <row r="425" spans="1:6" x14ac:dyDescent="0.35">
      <c r="A425" s="67"/>
      <c r="C425" s="47"/>
      <c r="E425" s="47"/>
      <c r="F425" s="68"/>
    </row>
    <row r="426" spans="1:6" x14ac:dyDescent="0.35">
      <c r="A426" s="67"/>
      <c r="C426" s="47"/>
      <c r="E426" s="47"/>
      <c r="F426" s="68"/>
    </row>
    <row r="427" spans="1:6" x14ac:dyDescent="0.35">
      <c r="A427" s="67"/>
      <c r="C427" s="47"/>
      <c r="E427" s="47"/>
      <c r="F427" s="68"/>
    </row>
    <row r="428" spans="1:6" x14ac:dyDescent="0.35">
      <c r="A428" s="67"/>
      <c r="C428" s="47"/>
      <c r="E428" s="47"/>
      <c r="F428" s="68"/>
    </row>
    <row r="429" spans="1:6" x14ac:dyDescent="0.35">
      <c r="A429" s="67"/>
      <c r="C429" s="47"/>
      <c r="E429" s="47"/>
      <c r="F429" s="68"/>
    </row>
    <row r="430" spans="1:6" x14ac:dyDescent="0.35">
      <c r="A430" s="67"/>
      <c r="C430" s="47"/>
      <c r="E430" s="47"/>
      <c r="F430" s="68"/>
    </row>
    <row r="431" spans="1:6" x14ac:dyDescent="0.35">
      <c r="A431" s="67"/>
      <c r="C431" s="47"/>
      <c r="E431" s="47"/>
      <c r="F431" s="68"/>
    </row>
    <row r="432" spans="1:6" x14ac:dyDescent="0.35">
      <c r="A432" s="67"/>
      <c r="C432" s="47"/>
      <c r="E432" s="47"/>
      <c r="F432" s="68"/>
    </row>
    <row r="433" spans="1:6" x14ac:dyDescent="0.35">
      <c r="A433" s="67"/>
      <c r="C433" s="47"/>
      <c r="E433" s="47"/>
      <c r="F433" s="68"/>
    </row>
    <row r="434" spans="1:6" x14ac:dyDescent="0.35">
      <c r="A434" s="67"/>
      <c r="C434" s="47"/>
      <c r="E434" s="47"/>
      <c r="F434" s="68"/>
    </row>
    <row r="435" spans="1:6" x14ac:dyDescent="0.35">
      <c r="A435" s="67"/>
      <c r="C435" s="47"/>
      <c r="E435" s="47"/>
      <c r="F435" s="68"/>
    </row>
    <row r="436" spans="1:6" x14ac:dyDescent="0.35">
      <c r="A436" s="67"/>
      <c r="C436" s="47"/>
      <c r="E436" s="47"/>
      <c r="F436" s="68"/>
    </row>
    <row r="437" spans="1:6" x14ac:dyDescent="0.35">
      <c r="A437" s="67"/>
      <c r="C437" s="47"/>
      <c r="E437" s="47"/>
      <c r="F437" s="68"/>
    </row>
    <row r="438" spans="1:6" x14ac:dyDescent="0.35">
      <c r="A438" s="67"/>
      <c r="C438" s="47"/>
      <c r="E438" s="47"/>
      <c r="F438" s="68"/>
    </row>
    <row r="439" spans="1:6" x14ac:dyDescent="0.35">
      <c r="A439" s="67"/>
      <c r="C439" s="47"/>
      <c r="E439" s="47"/>
      <c r="F439" s="68"/>
    </row>
    <row r="440" spans="1:6" x14ac:dyDescent="0.35">
      <c r="A440" s="67"/>
      <c r="C440" s="47"/>
      <c r="E440" s="47"/>
      <c r="F440" s="68"/>
    </row>
    <row r="441" spans="1:6" x14ac:dyDescent="0.35">
      <c r="A441" s="67"/>
      <c r="C441" s="47"/>
      <c r="E441" s="47"/>
      <c r="F441" s="68"/>
    </row>
    <row r="442" spans="1:6" x14ac:dyDescent="0.35">
      <c r="A442" s="67"/>
      <c r="C442" s="47"/>
      <c r="E442" s="47"/>
      <c r="F442" s="68"/>
    </row>
    <row r="443" spans="1:6" x14ac:dyDescent="0.35">
      <c r="A443" s="67"/>
      <c r="C443" s="47"/>
      <c r="E443" s="47"/>
      <c r="F443" s="68"/>
    </row>
    <row r="444" spans="1:6" x14ac:dyDescent="0.35">
      <c r="A444" s="67"/>
      <c r="C444" s="47"/>
      <c r="E444" s="47"/>
      <c r="F444" s="68"/>
    </row>
    <row r="445" spans="1:6" x14ac:dyDescent="0.35">
      <c r="A445" s="67"/>
      <c r="C445" s="47"/>
      <c r="E445" s="47"/>
      <c r="F445" s="68"/>
    </row>
    <row r="446" spans="1:6" x14ac:dyDescent="0.35">
      <c r="A446" s="67"/>
      <c r="C446" s="47"/>
      <c r="E446" s="47"/>
      <c r="F446" s="68"/>
    </row>
    <row r="447" spans="1:6" x14ac:dyDescent="0.35">
      <c r="A447" s="67"/>
      <c r="C447" s="47"/>
      <c r="E447" s="47"/>
      <c r="F447" s="68"/>
    </row>
    <row r="448" spans="1:6" x14ac:dyDescent="0.35">
      <c r="A448" s="67"/>
      <c r="C448" s="47"/>
      <c r="E448" s="47"/>
      <c r="F448" s="68"/>
    </row>
    <row r="449" spans="1:6" x14ac:dyDescent="0.35">
      <c r="A449" s="67"/>
      <c r="C449" s="47"/>
      <c r="E449" s="47"/>
      <c r="F449" s="68"/>
    </row>
    <row r="450" spans="1:6" x14ac:dyDescent="0.35">
      <c r="A450" s="67"/>
      <c r="C450" s="47"/>
      <c r="E450" s="47"/>
      <c r="F450" s="68"/>
    </row>
    <row r="451" spans="1:6" x14ac:dyDescent="0.35">
      <c r="A451" s="67"/>
      <c r="C451" s="47"/>
      <c r="E451" s="47"/>
      <c r="F451" s="68"/>
    </row>
    <row r="452" spans="1:6" x14ac:dyDescent="0.35">
      <c r="A452" s="67"/>
      <c r="C452" s="47"/>
      <c r="E452" s="47"/>
      <c r="F452" s="68"/>
    </row>
    <row r="453" spans="1:6" x14ac:dyDescent="0.35">
      <c r="A453" s="67"/>
      <c r="C453" s="47"/>
      <c r="E453" s="47"/>
      <c r="F453" s="68"/>
    </row>
    <row r="454" spans="1:6" x14ac:dyDescent="0.35">
      <c r="A454" s="67"/>
      <c r="C454" s="47"/>
      <c r="E454" s="47"/>
      <c r="F454" s="68"/>
    </row>
    <row r="455" spans="1:6" x14ac:dyDescent="0.35">
      <c r="A455" s="67"/>
      <c r="C455" s="47"/>
      <c r="E455" s="47"/>
      <c r="F455" s="68"/>
    </row>
    <row r="456" spans="1:6" x14ac:dyDescent="0.35">
      <c r="A456" s="67"/>
      <c r="C456" s="47"/>
      <c r="E456" s="47"/>
      <c r="F456" s="68"/>
    </row>
    <row r="457" spans="1:6" x14ac:dyDescent="0.35">
      <c r="A457" s="67"/>
      <c r="C457" s="47"/>
      <c r="E457" s="47"/>
      <c r="F457" s="68"/>
    </row>
    <row r="458" spans="1:6" x14ac:dyDescent="0.35">
      <c r="A458" s="67"/>
      <c r="C458" s="47"/>
      <c r="E458" s="47"/>
      <c r="F458" s="68"/>
    </row>
    <row r="459" spans="1:6" x14ac:dyDescent="0.35">
      <c r="A459" s="67"/>
      <c r="C459" s="47"/>
      <c r="E459" s="47"/>
      <c r="F459" s="68"/>
    </row>
    <row r="460" spans="1:6" x14ac:dyDescent="0.35">
      <c r="A460" s="67"/>
      <c r="C460" s="47"/>
      <c r="E460" s="47"/>
      <c r="F460" s="68"/>
    </row>
    <row r="461" spans="1:6" x14ac:dyDescent="0.35">
      <c r="A461" s="67"/>
      <c r="C461" s="47"/>
      <c r="E461" s="47"/>
      <c r="F461" s="68"/>
    </row>
    <row r="462" spans="1:6" x14ac:dyDescent="0.35">
      <c r="A462" s="67"/>
      <c r="C462" s="47"/>
      <c r="E462" s="47"/>
    </row>
    <row r="463" spans="1:6" x14ac:dyDescent="0.35">
      <c r="A463" s="67"/>
      <c r="C463" s="47"/>
      <c r="E463" s="47"/>
    </row>
    <row r="464" spans="1:6" x14ac:dyDescent="0.35">
      <c r="A464" s="67"/>
      <c r="C464" s="47"/>
      <c r="E464" s="47"/>
    </row>
    <row r="465" spans="1:5" x14ac:dyDescent="0.35">
      <c r="A465" s="67"/>
      <c r="C465" s="47"/>
      <c r="E465" s="47"/>
    </row>
    <row r="466" spans="1:5" x14ac:dyDescent="0.35">
      <c r="A466" s="67"/>
      <c r="C466" s="47"/>
      <c r="E466" s="47"/>
    </row>
    <row r="467" spans="1:5" x14ac:dyDescent="0.35">
      <c r="A467" s="67"/>
      <c r="C467" s="47"/>
      <c r="E467" s="47"/>
    </row>
    <row r="468" spans="1:5" x14ac:dyDescent="0.35">
      <c r="A468" s="67"/>
      <c r="C468" s="47"/>
      <c r="E468" s="47"/>
    </row>
    <row r="469" spans="1:5" x14ac:dyDescent="0.35">
      <c r="A469" s="67"/>
      <c r="C469" s="47"/>
      <c r="E469" s="47"/>
    </row>
    <row r="470" spans="1:5" x14ac:dyDescent="0.35">
      <c r="A470" s="67"/>
      <c r="C470" s="47"/>
      <c r="E470" s="47"/>
    </row>
    <row r="471" spans="1:5" x14ac:dyDescent="0.35">
      <c r="A471" s="67"/>
      <c r="C471" s="47"/>
      <c r="E471" s="47"/>
    </row>
    <row r="472" spans="1:5" x14ac:dyDescent="0.35">
      <c r="A472" s="67"/>
      <c r="C472" s="47"/>
      <c r="E472" s="47"/>
    </row>
    <row r="473" spans="1:5" x14ac:dyDescent="0.35">
      <c r="A473" s="67"/>
      <c r="C473" s="47"/>
      <c r="E473" s="47"/>
    </row>
    <row r="474" spans="1:5" x14ac:dyDescent="0.35">
      <c r="A474" s="67"/>
      <c r="C474" s="47"/>
      <c r="E474" s="47"/>
    </row>
    <row r="475" spans="1:5" s="52" customFormat="1" ht="12.45" x14ac:dyDescent="0.3">
      <c r="A475" s="67"/>
      <c r="B475" s="7"/>
      <c r="C475" s="47"/>
      <c r="D475" s="47"/>
      <c r="E475" s="47"/>
    </row>
    <row r="476" spans="1:5" s="52" customFormat="1" ht="12.45" x14ac:dyDescent="0.3">
      <c r="A476" s="67"/>
      <c r="B476" s="7"/>
      <c r="C476" s="47"/>
      <c r="D476" s="47"/>
      <c r="E476" s="47"/>
    </row>
    <row r="477" spans="1:5" s="52" customFormat="1" ht="12.45" x14ac:dyDescent="0.3">
      <c r="A477" s="67"/>
      <c r="B477" s="7"/>
      <c r="C477" s="47"/>
      <c r="D477" s="47"/>
      <c r="E477" s="47"/>
    </row>
    <row r="478" spans="1:5" s="52" customFormat="1" ht="12.45" x14ac:dyDescent="0.3">
      <c r="A478" s="67"/>
      <c r="B478" s="7"/>
      <c r="C478" s="47"/>
      <c r="D478" s="47"/>
      <c r="E478" s="47"/>
    </row>
    <row r="479" spans="1:5" s="52" customFormat="1" ht="12.45" x14ac:dyDescent="0.3">
      <c r="A479" s="67"/>
      <c r="B479" s="7"/>
      <c r="C479" s="47"/>
      <c r="D479" s="47"/>
      <c r="E479" s="47"/>
    </row>
    <row r="480" spans="1:5" s="52" customFormat="1" ht="12.45" x14ac:dyDescent="0.3">
      <c r="A480" s="67"/>
      <c r="B480" s="7"/>
      <c r="C480" s="47"/>
      <c r="D480" s="47"/>
      <c r="E480" s="47"/>
    </row>
    <row r="481" spans="1:5" s="52" customFormat="1" ht="12.45" x14ac:dyDescent="0.3">
      <c r="A481" s="67"/>
      <c r="B481" s="7"/>
      <c r="C481" s="47"/>
      <c r="D481" s="47"/>
      <c r="E481" s="47"/>
    </row>
    <row r="482" spans="1:5" s="52" customFormat="1" ht="12.45" x14ac:dyDescent="0.3">
      <c r="A482" s="67"/>
      <c r="B482" s="7"/>
      <c r="C482" s="47"/>
      <c r="D482" s="47"/>
      <c r="E482" s="47"/>
    </row>
    <row r="483" spans="1:5" s="52" customFormat="1" ht="12.45" x14ac:dyDescent="0.3">
      <c r="A483" s="67"/>
      <c r="B483" s="7"/>
      <c r="C483" s="47"/>
      <c r="D483" s="47"/>
      <c r="E483" s="47"/>
    </row>
    <row r="484" spans="1:5" s="52" customFormat="1" ht="12.45" x14ac:dyDescent="0.3">
      <c r="A484" s="67"/>
      <c r="B484" s="7"/>
      <c r="C484" s="47"/>
      <c r="D484" s="47"/>
      <c r="E484" s="47"/>
    </row>
    <row r="485" spans="1:5" s="52" customFormat="1" ht="12.45" x14ac:dyDescent="0.3">
      <c r="A485" s="67"/>
      <c r="B485" s="7"/>
      <c r="C485" s="47"/>
      <c r="D485" s="47"/>
      <c r="E485" s="47"/>
    </row>
    <row r="486" spans="1:5" s="52" customFormat="1" ht="12.45" x14ac:dyDescent="0.3">
      <c r="A486" s="67"/>
      <c r="B486" s="7"/>
      <c r="C486" s="47"/>
      <c r="D486" s="47"/>
      <c r="E486" s="47"/>
    </row>
    <row r="487" spans="1:5" s="52" customFormat="1" ht="12.45" x14ac:dyDescent="0.3">
      <c r="A487" s="67"/>
      <c r="B487" s="7"/>
      <c r="C487" s="47"/>
      <c r="D487" s="47"/>
      <c r="E487" s="47"/>
    </row>
    <row r="488" spans="1:5" s="52" customFormat="1" ht="12.45" x14ac:dyDescent="0.3">
      <c r="A488" s="67"/>
      <c r="B488" s="7"/>
      <c r="C488" s="47"/>
      <c r="D488" s="47"/>
      <c r="E488" s="47"/>
    </row>
    <row r="489" spans="1:5" s="52" customFormat="1" ht="12.45" x14ac:dyDescent="0.3">
      <c r="A489" s="67"/>
      <c r="B489" s="7"/>
      <c r="C489" s="47"/>
      <c r="D489" s="47"/>
      <c r="E489" s="47"/>
    </row>
    <row r="490" spans="1:5" s="52" customFormat="1" ht="12.45" x14ac:dyDescent="0.3">
      <c r="A490" s="67"/>
      <c r="B490" s="7"/>
      <c r="C490" s="47"/>
      <c r="D490" s="47"/>
      <c r="E490" s="47"/>
    </row>
    <row r="491" spans="1:5" s="52" customFormat="1" ht="12.45" x14ac:dyDescent="0.3">
      <c r="A491" s="67"/>
      <c r="B491" s="7"/>
      <c r="C491" s="47"/>
      <c r="D491" s="47"/>
      <c r="E491" s="47"/>
    </row>
    <row r="492" spans="1:5" s="52" customFormat="1" ht="12.45" x14ac:dyDescent="0.3">
      <c r="A492" s="67"/>
      <c r="B492" s="7"/>
      <c r="C492" s="47"/>
      <c r="D492" s="47"/>
      <c r="E492" s="47"/>
    </row>
    <row r="493" spans="1:5" s="52" customFormat="1" ht="12.45" x14ac:dyDescent="0.3">
      <c r="A493" s="67"/>
      <c r="B493" s="7"/>
      <c r="C493" s="47"/>
      <c r="D493" s="47"/>
      <c r="E493" s="47"/>
    </row>
    <row r="494" spans="1:5" s="52" customFormat="1" ht="12.45" x14ac:dyDescent="0.3">
      <c r="A494" s="67"/>
      <c r="B494" s="7"/>
      <c r="C494" s="47"/>
      <c r="D494" s="47"/>
      <c r="E494" s="47"/>
    </row>
    <row r="495" spans="1:5" s="52" customFormat="1" ht="12.45" x14ac:dyDescent="0.3">
      <c r="A495" s="67"/>
      <c r="B495" s="7"/>
      <c r="C495" s="47"/>
      <c r="D495" s="47"/>
      <c r="E495" s="47"/>
    </row>
    <row r="496" spans="1:5" s="52" customFormat="1" ht="12.45" x14ac:dyDescent="0.3">
      <c r="A496" s="67"/>
      <c r="B496" s="7"/>
      <c r="C496" s="47"/>
      <c r="D496" s="47"/>
      <c r="E496" s="47"/>
    </row>
    <row r="497" spans="1:5" s="52" customFormat="1" ht="12.45" x14ac:dyDescent="0.3">
      <c r="A497" s="67"/>
      <c r="B497" s="7"/>
      <c r="C497" s="47"/>
      <c r="D497" s="47"/>
      <c r="E497" s="47"/>
    </row>
    <row r="498" spans="1:5" s="52" customFormat="1" ht="12.45" x14ac:dyDescent="0.3">
      <c r="A498" s="67"/>
      <c r="B498" s="7"/>
      <c r="C498" s="47"/>
      <c r="D498" s="47"/>
      <c r="E498" s="47"/>
    </row>
    <row r="499" spans="1:5" s="52" customFormat="1" ht="12.45" x14ac:dyDescent="0.3">
      <c r="A499" s="67"/>
      <c r="B499" s="7"/>
      <c r="C499" s="47"/>
      <c r="D499" s="47"/>
      <c r="E499" s="47"/>
    </row>
    <row r="500" spans="1:5" s="52" customFormat="1" ht="12.45" x14ac:dyDescent="0.3">
      <c r="A500" s="67"/>
      <c r="B500" s="7"/>
      <c r="C500" s="47"/>
      <c r="D500" s="47"/>
      <c r="E500" s="47"/>
    </row>
    <row r="501" spans="1:5" s="52" customFormat="1" ht="12.45" x14ac:dyDescent="0.3">
      <c r="A501" s="67"/>
      <c r="B501" s="7"/>
      <c r="C501" s="47"/>
      <c r="D501" s="47"/>
      <c r="E501" s="47"/>
    </row>
    <row r="502" spans="1:5" s="52" customFormat="1" ht="12.45" x14ac:dyDescent="0.3">
      <c r="A502" s="67"/>
      <c r="B502" s="7"/>
      <c r="C502" s="47"/>
      <c r="D502" s="47"/>
      <c r="E502" s="47"/>
    </row>
    <row r="503" spans="1:5" s="52" customFormat="1" ht="12.45" x14ac:dyDescent="0.3">
      <c r="A503" s="67"/>
      <c r="B503" s="7"/>
      <c r="C503" s="47"/>
      <c r="D503" s="47"/>
      <c r="E503" s="47"/>
    </row>
    <row r="504" spans="1:5" s="52" customFormat="1" ht="12.45" x14ac:dyDescent="0.3">
      <c r="A504" s="67"/>
      <c r="B504" s="7"/>
      <c r="C504" s="47"/>
      <c r="D504" s="47"/>
      <c r="E504" s="47"/>
    </row>
    <row r="505" spans="1:5" s="52" customFormat="1" ht="12.45" x14ac:dyDescent="0.3">
      <c r="A505" s="67"/>
      <c r="B505" s="7"/>
      <c r="C505" s="47"/>
      <c r="D505" s="47"/>
      <c r="E505" s="47"/>
    </row>
    <row r="506" spans="1:5" s="52" customFormat="1" ht="12.45" x14ac:dyDescent="0.3">
      <c r="A506" s="67"/>
      <c r="B506" s="7"/>
      <c r="C506" s="47"/>
      <c r="D506" s="47"/>
      <c r="E506" s="47"/>
    </row>
    <row r="507" spans="1:5" s="52" customFormat="1" ht="12.45" x14ac:dyDescent="0.3">
      <c r="A507" s="67"/>
      <c r="B507" s="7"/>
      <c r="C507" s="47"/>
      <c r="D507" s="47"/>
      <c r="E507" s="47"/>
    </row>
    <row r="508" spans="1:5" s="52" customFormat="1" ht="12.45" x14ac:dyDescent="0.3">
      <c r="A508" s="67"/>
      <c r="B508" s="7"/>
      <c r="C508" s="47"/>
      <c r="D508" s="47"/>
      <c r="E508" s="47"/>
    </row>
    <row r="509" spans="1:5" s="52" customFormat="1" ht="12.45" x14ac:dyDescent="0.3">
      <c r="A509" s="67"/>
      <c r="B509" s="7"/>
      <c r="C509" s="47"/>
      <c r="D509" s="47"/>
      <c r="E509" s="47"/>
    </row>
    <row r="510" spans="1:5" s="52" customFormat="1" ht="12.45" x14ac:dyDescent="0.3">
      <c r="A510" s="67"/>
      <c r="B510" s="7"/>
      <c r="C510" s="47"/>
      <c r="D510" s="47"/>
      <c r="E510" s="47"/>
    </row>
    <row r="511" spans="1:5" s="52" customFormat="1" ht="12.45" x14ac:dyDescent="0.3">
      <c r="A511" s="67"/>
      <c r="B511" s="7"/>
      <c r="C511" s="47"/>
      <c r="D511" s="47"/>
      <c r="E511" s="47"/>
    </row>
    <row r="512" spans="1:5" s="52" customFormat="1" ht="12.45" x14ac:dyDescent="0.3">
      <c r="A512" s="67"/>
      <c r="B512" s="7"/>
      <c r="C512" s="47"/>
      <c r="D512" s="47"/>
      <c r="E512" s="47"/>
    </row>
    <row r="513" spans="1:5" s="52" customFormat="1" ht="12.45" x14ac:dyDescent="0.3">
      <c r="A513" s="67"/>
      <c r="B513" s="7"/>
      <c r="C513" s="47"/>
      <c r="D513" s="47"/>
      <c r="E513" s="47"/>
    </row>
    <row r="514" spans="1:5" s="52" customFormat="1" ht="12.45" x14ac:dyDescent="0.3">
      <c r="A514" s="67"/>
      <c r="B514" s="7"/>
      <c r="C514" s="47"/>
      <c r="D514" s="47"/>
      <c r="E514" s="47"/>
    </row>
    <row r="515" spans="1:5" s="52" customFormat="1" ht="12.45" x14ac:dyDescent="0.3">
      <c r="A515" s="67"/>
      <c r="B515" s="7"/>
      <c r="C515" s="47"/>
      <c r="D515" s="47"/>
      <c r="E515" s="47"/>
    </row>
  </sheetData>
  <mergeCells count="1">
    <mergeCell ref="C50:E50"/>
  </mergeCells>
  <pageMargins left="0.39370078740157483" right="0.19685039370078741" top="0.59055118110236227" bottom="0.19685039370078741" header="0" footer="0.47244094488188981"/>
  <pageSetup paperSize="9" scale="90" orientation="portrait" verticalDpi="300" r:id="rId1"/>
  <headerFooter alignWithMargins="0">
    <oddHeader>&amp;CRENOVATIONS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6" transitionEvaluation="1"/>
  <dimension ref="A1:F507"/>
  <sheetViews>
    <sheetView showZeros="0" view="pageBreakPreview" topLeftCell="A16" zoomScaleNormal="100" zoomScaleSheetLayoutView="100" workbookViewId="0">
      <selection activeCell="F31" sqref="F31"/>
    </sheetView>
  </sheetViews>
  <sheetFormatPr defaultColWidth="9.85546875" defaultRowHeight="15" x14ac:dyDescent="0.35"/>
  <cols>
    <col min="1" max="1" width="6.0703125" style="57" customWidth="1"/>
    <col min="2" max="2" width="53" style="7" customWidth="1"/>
    <col min="3" max="3" width="6" style="46" customWidth="1"/>
    <col min="4" max="4" width="5.140625" style="47" customWidth="1"/>
    <col min="5" max="5" width="8.85546875" style="51" customWidth="1"/>
    <col min="6" max="6" width="12.140625" style="52" customWidth="1"/>
    <col min="7" max="16384" width="9.85546875" style="1"/>
  </cols>
  <sheetData>
    <row r="1" spans="1:6" s="36" customFormat="1" ht="17.25" customHeight="1" thickTop="1" x14ac:dyDescent="0.35">
      <c r="A1" s="55" t="s">
        <v>0</v>
      </c>
      <c r="B1" s="53" t="s">
        <v>1</v>
      </c>
      <c r="C1" s="43" t="s">
        <v>2</v>
      </c>
      <c r="D1" s="42" t="s">
        <v>3</v>
      </c>
      <c r="E1" s="44" t="s">
        <v>4</v>
      </c>
      <c r="F1" s="45" t="s">
        <v>19</v>
      </c>
    </row>
    <row r="2" spans="1:6" s="36" customFormat="1" ht="17.25" customHeight="1" x14ac:dyDescent="0.35">
      <c r="A2" s="64"/>
      <c r="B2" s="69" t="s">
        <v>53</v>
      </c>
      <c r="C2" s="97"/>
      <c r="D2" s="98"/>
      <c r="E2" s="95"/>
      <c r="F2" s="96"/>
    </row>
    <row r="3" spans="1:6" s="36" customFormat="1" ht="17.25" customHeight="1" x14ac:dyDescent="0.35">
      <c r="A3" s="64"/>
      <c r="B3" s="69"/>
      <c r="C3" s="108"/>
      <c r="D3" s="98"/>
      <c r="E3" s="95"/>
      <c r="F3" s="96"/>
    </row>
    <row r="4" spans="1:6" x14ac:dyDescent="0.35">
      <c r="A4" s="94"/>
      <c r="B4" s="65"/>
      <c r="E4" s="109"/>
      <c r="F4" s="49">
        <f t="shared" ref="F4:F11" si="0">E4*C4</f>
        <v>0</v>
      </c>
    </row>
    <row r="5" spans="1:6" x14ac:dyDescent="0.35">
      <c r="A5" s="94">
        <v>1</v>
      </c>
      <c r="B5" s="65" t="s">
        <v>54</v>
      </c>
      <c r="C5" s="46">
        <f>5*5</f>
        <v>25</v>
      </c>
      <c r="D5" s="47" t="s">
        <v>23</v>
      </c>
      <c r="E5" s="109"/>
      <c r="F5" s="49">
        <f t="shared" si="0"/>
        <v>0</v>
      </c>
    </row>
    <row r="6" spans="1:6" x14ac:dyDescent="0.35">
      <c r="A6" s="94"/>
      <c r="B6" s="65"/>
      <c r="C6" s="100"/>
      <c r="E6" s="112"/>
      <c r="F6" s="49">
        <f t="shared" si="0"/>
        <v>0</v>
      </c>
    </row>
    <row r="7" spans="1:6" x14ac:dyDescent="0.35">
      <c r="A7" s="94">
        <v>2</v>
      </c>
      <c r="B7" s="65" t="s">
        <v>55</v>
      </c>
      <c r="C7" s="46">
        <f>C5</f>
        <v>25</v>
      </c>
      <c r="D7" s="47" t="s">
        <v>23</v>
      </c>
      <c r="E7" s="109"/>
      <c r="F7" s="49">
        <f t="shared" si="0"/>
        <v>0</v>
      </c>
    </row>
    <row r="8" spans="1:6" x14ac:dyDescent="0.35">
      <c r="A8" s="94"/>
      <c r="B8" s="65"/>
      <c r="C8" s="100"/>
      <c r="E8" s="112"/>
      <c r="F8" s="49">
        <f t="shared" si="0"/>
        <v>0</v>
      </c>
    </row>
    <row r="9" spans="1:6" x14ac:dyDescent="0.35">
      <c r="A9" s="94">
        <v>3</v>
      </c>
      <c r="B9" s="65" t="s">
        <v>35</v>
      </c>
      <c r="C9" s="100">
        <f>18*0.1</f>
        <v>2</v>
      </c>
      <c r="D9" s="47" t="s">
        <v>23</v>
      </c>
      <c r="E9" s="112"/>
      <c r="F9" s="49">
        <f t="shared" si="0"/>
        <v>0</v>
      </c>
    </row>
    <row r="10" spans="1:6" x14ac:dyDescent="0.35">
      <c r="A10" s="56"/>
      <c r="B10" s="65"/>
      <c r="E10" s="109"/>
      <c r="F10" s="49">
        <f t="shared" si="0"/>
        <v>0</v>
      </c>
    </row>
    <row r="11" spans="1:6" x14ac:dyDescent="0.35">
      <c r="A11" s="94">
        <v>4</v>
      </c>
      <c r="B11" s="65" t="s">
        <v>56</v>
      </c>
      <c r="C11" s="100">
        <v>1</v>
      </c>
      <c r="D11" s="47" t="s">
        <v>28</v>
      </c>
      <c r="E11" s="112"/>
      <c r="F11" s="49">
        <f t="shared" si="0"/>
        <v>0</v>
      </c>
    </row>
    <row r="12" spans="1:6" x14ac:dyDescent="0.35">
      <c r="A12" s="94"/>
      <c r="B12" s="65"/>
      <c r="C12" s="100"/>
      <c r="E12" s="112"/>
      <c r="F12" s="93"/>
    </row>
    <row r="13" spans="1:6" ht="15" customHeight="1" x14ac:dyDescent="0.35">
      <c r="A13" s="56">
        <v>5</v>
      </c>
      <c r="B13" s="82" t="s">
        <v>20</v>
      </c>
      <c r="E13" s="110"/>
      <c r="F13" s="49"/>
    </row>
    <row r="14" spans="1:6" x14ac:dyDescent="0.35">
      <c r="A14" s="56"/>
      <c r="B14" s="113" t="s">
        <v>30</v>
      </c>
      <c r="C14" s="46">
        <v>1</v>
      </c>
      <c r="D14" s="47" t="s">
        <v>25</v>
      </c>
      <c r="E14" s="110"/>
      <c r="F14" s="49">
        <f>E14*C14</f>
        <v>0</v>
      </c>
    </row>
    <row r="15" spans="1:6" x14ac:dyDescent="0.35">
      <c r="A15" s="94"/>
      <c r="B15" s="118"/>
      <c r="C15" s="100"/>
      <c r="E15" s="119"/>
      <c r="F15" s="49">
        <f t="shared" ref="F15:F40" si="1">E15*C15</f>
        <v>0</v>
      </c>
    </row>
    <row r="16" spans="1:6" x14ac:dyDescent="0.35">
      <c r="A16" s="56">
        <v>6</v>
      </c>
      <c r="B16" s="82" t="s">
        <v>57</v>
      </c>
      <c r="C16" s="46">
        <v>2</v>
      </c>
      <c r="D16" s="47" t="s">
        <v>25</v>
      </c>
      <c r="E16" s="111"/>
      <c r="F16" s="49">
        <f t="shared" si="1"/>
        <v>0</v>
      </c>
    </row>
    <row r="17" spans="1:6" ht="15" customHeight="1" x14ac:dyDescent="0.35">
      <c r="A17" s="66"/>
      <c r="B17" s="82"/>
      <c r="E17" s="110"/>
      <c r="F17" s="49">
        <f t="shared" si="1"/>
        <v>0</v>
      </c>
    </row>
    <row r="18" spans="1:6" ht="23.15" x14ac:dyDescent="0.35">
      <c r="A18" s="56">
        <v>7</v>
      </c>
      <c r="B18" s="82" t="s">
        <v>58</v>
      </c>
      <c r="C18" s="46">
        <f>(5*4*2.4)-2</f>
        <v>46</v>
      </c>
      <c r="D18" s="47" t="s">
        <v>23</v>
      </c>
      <c r="E18" s="110"/>
      <c r="F18" s="49">
        <f t="shared" si="1"/>
        <v>0</v>
      </c>
    </row>
    <row r="19" spans="1:6" x14ac:dyDescent="0.35">
      <c r="A19" s="94"/>
      <c r="B19" s="82"/>
      <c r="C19" s="100"/>
      <c r="E19" s="114"/>
      <c r="F19" s="49">
        <f t="shared" si="1"/>
        <v>0</v>
      </c>
    </row>
    <row r="20" spans="1:6" x14ac:dyDescent="0.35">
      <c r="A20" s="94">
        <v>8</v>
      </c>
      <c r="B20" s="82" t="s">
        <v>59</v>
      </c>
      <c r="C20" s="100">
        <f>5*5</f>
        <v>25</v>
      </c>
      <c r="D20" s="47" t="s">
        <v>23</v>
      </c>
      <c r="E20" s="114"/>
      <c r="F20" s="49">
        <f t="shared" si="1"/>
        <v>0</v>
      </c>
    </row>
    <row r="21" spans="1:6" x14ac:dyDescent="0.35">
      <c r="A21" s="56"/>
      <c r="B21" s="82"/>
      <c r="E21" s="110"/>
      <c r="F21" s="49">
        <f t="shared" si="1"/>
        <v>0</v>
      </c>
    </row>
    <row r="22" spans="1:6" ht="23.15" x14ac:dyDescent="0.35">
      <c r="A22" s="56">
        <v>9</v>
      </c>
      <c r="B22" s="65" t="s">
        <v>60</v>
      </c>
      <c r="C22" s="46">
        <f>25*1.2</f>
        <v>30</v>
      </c>
      <c r="D22" s="47" t="s">
        <v>16</v>
      </c>
      <c r="E22" s="115"/>
      <c r="F22" s="49">
        <f t="shared" si="1"/>
        <v>0</v>
      </c>
    </row>
    <row r="23" spans="1:6" x14ac:dyDescent="0.35">
      <c r="A23" s="94"/>
      <c r="B23" s="65"/>
      <c r="C23" s="100"/>
      <c r="E23" s="116"/>
      <c r="F23" s="49">
        <f t="shared" si="1"/>
        <v>0</v>
      </c>
    </row>
    <row r="24" spans="1:6" ht="23.15" x14ac:dyDescent="0.35">
      <c r="A24" s="94">
        <v>10</v>
      </c>
      <c r="B24" s="65" t="s">
        <v>129</v>
      </c>
      <c r="C24" s="100">
        <v>25</v>
      </c>
      <c r="D24" s="47" t="s">
        <v>23</v>
      </c>
      <c r="E24" s="116"/>
      <c r="F24" s="49">
        <f t="shared" si="1"/>
        <v>0</v>
      </c>
    </row>
    <row r="25" spans="1:6" x14ac:dyDescent="0.35">
      <c r="A25" s="94"/>
      <c r="B25" s="65"/>
      <c r="E25" s="115"/>
      <c r="F25" s="49">
        <f t="shared" si="1"/>
        <v>0</v>
      </c>
    </row>
    <row r="26" spans="1:6" x14ac:dyDescent="0.35">
      <c r="A26" s="94">
        <v>11</v>
      </c>
      <c r="B26" s="65" t="s">
        <v>62</v>
      </c>
      <c r="C26" s="100">
        <f>C24</f>
        <v>25</v>
      </c>
      <c r="D26" s="47" t="s">
        <v>23</v>
      </c>
      <c r="E26" s="115"/>
      <c r="F26" s="49">
        <f t="shared" si="1"/>
        <v>0</v>
      </c>
    </row>
    <row r="27" spans="1:6" x14ac:dyDescent="0.35">
      <c r="A27" s="56"/>
      <c r="B27" s="102"/>
      <c r="E27" s="115"/>
      <c r="F27" s="49">
        <f t="shared" si="1"/>
        <v>0</v>
      </c>
    </row>
    <row r="28" spans="1:6" x14ac:dyDescent="0.35">
      <c r="A28" s="94"/>
      <c r="B28" s="65"/>
      <c r="E28" s="115"/>
      <c r="F28" s="49">
        <f t="shared" si="1"/>
        <v>0</v>
      </c>
    </row>
    <row r="29" spans="1:6" x14ac:dyDescent="0.35">
      <c r="A29" s="56"/>
      <c r="B29" s="82"/>
      <c r="E29" s="110"/>
      <c r="F29" s="49">
        <f t="shared" si="1"/>
        <v>0</v>
      </c>
    </row>
    <row r="30" spans="1:6" x14ac:dyDescent="0.35">
      <c r="A30" s="56"/>
      <c r="B30" s="65"/>
      <c r="E30" s="109"/>
      <c r="F30" s="49">
        <f t="shared" si="1"/>
        <v>0</v>
      </c>
    </row>
    <row r="31" spans="1:6" x14ac:dyDescent="0.35">
      <c r="A31" s="56"/>
      <c r="B31" s="82"/>
      <c r="E31" s="110"/>
      <c r="F31" s="49">
        <f t="shared" si="1"/>
        <v>0</v>
      </c>
    </row>
    <row r="32" spans="1:6" x14ac:dyDescent="0.35">
      <c r="A32" s="56"/>
      <c r="B32" s="82"/>
      <c r="E32" s="110"/>
      <c r="F32" s="49">
        <f t="shared" si="1"/>
        <v>0</v>
      </c>
    </row>
    <row r="33" spans="1:6" x14ac:dyDescent="0.35">
      <c r="A33" s="56"/>
      <c r="E33" s="50"/>
      <c r="F33" s="49">
        <f t="shared" si="1"/>
        <v>0</v>
      </c>
    </row>
    <row r="34" spans="1:6" x14ac:dyDescent="0.35">
      <c r="A34" s="92"/>
      <c r="B34" s="82"/>
      <c r="E34" s="50"/>
      <c r="F34" s="49">
        <f t="shared" si="1"/>
        <v>0</v>
      </c>
    </row>
    <row r="35" spans="1:6" x14ac:dyDescent="0.35">
      <c r="A35" s="56"/>
      <c r="B35" s="65"/>
      <c r="E35" s="50"/>
      <c r="F35" s="49">
        <f t="shared" si="1"/>
        <v>0</v>
      </c>
    </row>
    <row r="36" spans="1:6" x14ac:dyDescent="0.35">
      <c r="A36" s="56"/>
      <c r="B36" s="65"/>
      <c r="E36" s="50"/>
      <c r="F36" s="49">
        <f t="shared" si="1"/>
        <v>0</v>
      </c>
    </row>
    <row r="37" spans="1:6" x14ac:dyDescent="0.35">
      <c r="A37" s="56"/>
      <c r="B37" s="65"/>
      <c r="E37" s="50"/>
      <c r="F37" s="49">
        <f t="shared" si="1"/>
        <v>0</v>
      </c>
    </row>
    <row r="38" spans="1:6" x14ac:dyDescent="0.35">
      <c r="A38" s="56"/>
      <c r="B38" s="65"/>
      <c r="E38" s="50"/>
      <c r="F38" s="49">
        <f t="shared" si="1"/>
        <v>0</v>
      </c>
    </row>
    <row r="39" spans="1:6" x14ac:dyDescent="0.35">
      <c r="A39" s="56"/>
      <c r="B39" s="65"/>
      <c r="E39" s="50"/>
      <c r="F39" s="49">
        <f t="shared" si="1"/>
        <v>0</v>
      </c>
    </row>
    <row r="40" spans="1:6" x14ac:dyDescent="0.35">
      <c r="A40" s="56"/>
      <c r="B40" s="65"/>
      <c r="E40" s="50"/>
      <c r="F40" s="49">
        <f t="shared" si="1"/>
        <v>0</v>
      </c>
    </row>
    <row r="41" spans="1:6" ht="15.45" thickBot="1" x14ac:dyDescent="0.4">
      <c r="A41" s="94"/>
      <c r="B41" s="65"/>
      <c r="C41" s="99"/>
      <c r="D41" s="99"/>
      <c r="E41" s="83"/>
      <c r="F41" s="93"/>
    </row>
    <row r="42" spans="1:6" ht="15.9" thickTop="1" thickBot="1" x14ac:dyDescent="0.4">
      <c r="A42" s="90"/>
      <c r="B42" s="91"/>
      <c r="C42" s="174" t="s">
        <v>27</v>
      </c>
      <c r="D42" s="175"/>
      <c r="E42" s="176"/>
      <c r="F42" s="117">
        <f>SUM(F3:F36)</f>
        <v>0</v>
      </c>
    </row>
    <row r="43" spans="1:6" ht="15.45" thickTop="1" x14ac:dyDescent="0.35">
      <c r="A43" s="67"/>
      <c r="C43" s="47"/>
      <c r="E43" s="47"/>
      <c r="F43" s="68"/>
    </row>
    <row r="44" spans="1:6" x14ac:dyDescent="0.35">
      <c r="A44" s="67"/>
      <c r="C44" s="47"/>
      <c r="E44" s="47"/>
      <c r="F44" s="68"/>
    </row>
    <row r="45" spans="1:6" x14ac:dyDescent="0.35">
      <c r="A45" s="67"/>
      <c r="C45" s="47"/>
      <c r="E45" s="47"/>
      <c r="F45" s="68"/>
    </row>
    <row r="46" spans="1:6" ht="15" customHeight="1" x14ac:dyDescent="0.35">
      <c r="A46" s="67"/>
      <c r="C46" s="47"/>
      <c r="E46" s="47"/>
      <c r="F46" s="68"/>
    </row>
    <row r="47" spans="1:6" x14ac:dyDescent="0.35">
      <c r="A47" s="67"/>
      <c r="C47" s="47"/>
      <c r="E47" s="47"/>
      <c r="F47" s="68"/>
    </row>
    <row r="48" spans="1:6" x14ac:dyDescent="0.35">
      <c r="A48" s="67"/>
      <c r="C48" s="47"/>
      <c r="E48" s="47"/>
      <c r="F48" s="68"/>
    </row>
    <row r="49" spans="1:6" x14ac:dyDescent="0.35">
      <c r="A49" s="67"/>
      <c r="C49" s="47"/>
      <c r="E49" s="47"/>
      <c r="F49" s="68"/>
    </row>
    <row r="50" spans="1:6" x14ac:dyDescent="0.35">
      <c r="A50" s="67"/>
      <c r="C50" s="47"/>
      <c r="E50" s="47"/>
      <c r="F50" s="68"/>
    </row>
    <row r="51" spans="1:6" ht="15" customHeight="1" x14ac:dyDescent="0.35">
      <c r="A51" s="67"/>
      <c r="C51" s="47"/>
      <c r="E51" s="47"/>
      <c r="F51" s="68"/>
    </row>
    <row r="52" spans="1:6" x14ac:dyDescent="0.35">
      <c r="A52" s="67"/>
      <c r="C52" s="47"/>
      <c r="E52" s="47"/>
      <c r="F52" s="68"/>
    </row>
    <row r="53" spans="1:6" x14ac:dyDescent="0.35">
      <c r="A53" s="67"/>
      <c r="C53" s="47"/>
      <c r="E53" s="47"/>
      <c r="F53" s="68"/>
    </row>
    <row r="54" spans="1:6" x14ac:dyDescent="0.35">
      <c r="A54" s="67"/>
      <c r="C54" s="47"/>
      <c r="E54" s="47"/>
      <c r="F54" s="68"/>
    </row>
    <row r="55" spans="1:6" x14ac:dyDescent="0.35">
      <c r="A55" s="67"/>
      <c r="C55" s="47"/>
      <c r="E55" s="47"/>
      <c r="F55" s="68"/>
    </row>
    <row r="56" spans="1:6" x14ac:dyDescent="0.35">
      <c r="A56" s="67"/>
      <c r="C56" s="47"/>
      <c r="E56" s="47"/>
      <c r="F56" s="68"/>
    </row>
    <row r="57" spans="1:6" x14ac:dyDescent="0.35">
      <c r="A57" s="67"/>
      <c r="C57" s="47"/>
      <c r="E57" s="47"/>
      <c r="F57" s="68"/>
    </row>
    <row r="58" spans="1:6" x14ac:dyDescent="0.35">
      <c r="A58" s="67"/>
      <c r="C58" s="47"/>
      <c r="E58" s="47"/>
      <c r="F58" s="68"/>
    </row>
    <row r="59" spans="1:6" x14ac:dyDescent="0.35">
      <c r="A59" s="67"/>
      <c r="C59" s="47"/>
      <c r="E59" s="47"/>
      <c r="F59" s="68"/>
    </row>
    <row r="60" spans="1:6" x14ac:dyDescent="0.35">
      <c r="A60" s="67"/>
      <c r="C60" s="47"/>
      <c r="E60" s="47"/>
      <c r="F60" s="68"/>
    </row>
    <row r="61" spans="1:6" x14ac:dyDescent="0.35">
      <c r="A61" s="67"/>
      <c r="C61" s="47"/>
      <c r="E61" s="47"/>
      <c r="F61" s="68"/>
    </row>
    <row r="62" spans="1:6" x14ac:dyDescent="0.35">
      <c r="A62" s="67"/>
      <c r="C62" s="47"/>
      <c r="E62" s="47"/>
      <c r="F62" s="68"/>
    </row>
    <row r="63" spans="1:6" x14ac:dyDescent="0.35">
      <c r="A63" s="67"/>
      <c r="C63" s="47"/>
      <c r="E63" s="47"/>
      <c r="F63" s="68"/>
    </row>
    <row r="64" spans="1:6" ht="15" customHeight="1" x14ac:dyDescent="0.35">
      <c r="A64" s="67"/>
      <c r="C64" s="47"/>
      <c r="E64" s="47"/>
      <c r="F64" s="68"/>
    </row>
    <row r="65" spans="1:6" x14ac:dyDescent="0.35">
      <c r="A65" s="67"/>
      <c r="C65" s="47"/>
      <c r="E65" s="47"/>
      <c r="F65" s="68"/>
    </row>
    <row r="66" spans="1:6" x14ac:dyDescent="0.35">
      <c r="A66" s="67"/>
      <c r="C66" s="47"/>
      <c r="E66" s="47"/>
      <c r="F66" s="68"/>
    </row>
    <row r="67" spans="1:6" x14ac:dyDescent="0.35">
      <c r="A67" s="67"/>
      <c r="C67" s="47"/>
      <c r="E67" s="47"/>
      <c r="F67" s="68"/>
    </row>
    <row r="68" spans="1:6" x14ac:dyDescent="0.35">
      <c r="A68" s="67"/>
      <c r="C68" s="47"/>
      <c r="E68" s="47"/>
      <c r="F68" s="68"/>
    </row>
    <row r="69" spans="1:6" x14ac:dyDescent="0.35">
      <c r="A69" s="67"/>
      <c r="C69" s="47"/>
      <c r="E69" s="47"/>
      <c r="F69" s="68"/>
    </row>
    <row r="70" spans="1:6" x14ac:dyDescent="0.35">
      <c r="A70" s="67"/>
      <c r="C70" s="47"/>
      <c r="E70" s="47"/>
      <c r="F70" s="68"/>
    </row>
    <row r="71" spans="1:6" x14ac:dyDescent="0.35">
      <c r="A71" s="67"/>
      <c r="C71" s="47"/>
      <c r="E71" s="47"/>
      <c r="F71" s="68"/>
    </row>
    <row r="72" spans="1:6" x14ac:dyDescent="0.35">
      <c r="A72" s="67"/>
      <c r="C72" s="47"/>
      <c r="E72" s="47"/>
      <c r="F72" s="68"/>
    </row>
    <row r="73" spans="1:6" x14ac:dyDescent="0.35">
      <c r="A73" s="67"/>
      <c r="C73" s="47"/>
      <c r="E73" s="47"/>
      <c r="F73" s="68"/>
    </row>
    <row r="74" spans="1:6" x14ac:dyDescent="0.35">
      <c r="A74" s="67"/>
      <c r="C74" s="47"/>
      <c r="E74" s="47"/>
      <c r="F74" s="68"/>
    </row>
    <row r="75" spans="1:6" x14ac:dyDescent="0.35">
      <c r="A75" s="67"/>
      <c r="C75" s="47"/>
      <c r="E75" s="47"/>
      <c r="F75" s="68"/>
    </row>
    <row r="76" spans="1:6" x14ac:dyDescent="0.35">
      <c r="A76" s="67"/>
      <c r="C76" s="47"/>
      <c r="E76" s="47"/>
      <c r="F76" s="68"/>
    </row>
    <row r="77" spans="1:6" x14ac:dyDescent="0.35">
      <c r="A77" s="67"/>
      <c r="C77" s="47"/>
      <c r="E77" s="47"/>
      <c r="F77" s="68"/>
    </row>
    <row r="78" spans="1:6" x14ac:dyDescent="0.35">
      <c r="A78" s="67"/>
      <c r="C78" s="47"/>
      <c r="E78" s="47"/>
      <c r="F78" s="68"/>
    </row>
    <row r="79" spans="1:6" x14ac:dyDescent="0.35">
      <c r="A79" s="67"/>
      <c r="C79" s="47"/>
      <c r="E79" s="47"/>
      <c r="F79" s="68"/>
    </row>
    <row r="80" spans="1:6" x14ac:dyDescent="0.35">
      <c r="A80" s="67"/>
      <c r="C80" s="47"/>
      <c r="E80" s="47"/>
      <c r="F80" s="68"/>
    </row>
    <row r="81" spans="1:6" x14ac:dyDescent="0.35">
      <c r="A81" s="67"/>
      <c r="C81" s="47"/>
      <c r="E81" s="47"/>
      <c r="F81" s="68"/>
    </row>
    <row r="82" spans="1:6" x14ac:dyDescent="0.35">
      <c r="A82" s="67"/>
      <c r="C82" s="47"/>
      <c r="E82" s="47"/>
      <c r="F82" s="68"/>
    </row>
    <row r="83" spans="1:6" x14ac:dyDescent="0.35">
      <c r="A83" s="67"/>
      <c r="C83" s="47"/>
      <c r="E83" s="47"/>
      <c r="F83" s="68"/>
    </row>
    <row r="84" spans="1:6" x14ac:dyDescent="0.35">
      <c r="A84" s="67"/>
      <c r="C84" s="47"/>
      <c r="E84" s="47"/>
      <c r="F84" s="68"/>
    </row>
    <row r="85" spans="1:6" x14ac:dyDescent="0.35">
      <c r="A85" s="67"/>
      <c r="C85" s="47"/>
      <c r="E85" s="47"/>
      <c r="F85" s="68"/>
    </row>
    <row r="86" spans="1:6" x14ac:dyDescent="0.35">
      <c r="A86" s="67"/>
      <c r="C86" s="47"/>
      <c r="E86" s="47"/>
      <c r="F86" s="68"/>
    </row>
    <row r="87" spans="1:6" x14ac:dyDescent="0.35">
      <c r="A87" s="67"/>
      <c r="C87" s="47"/>
      <c r="E87" s="47"/>
      <c r="F87" s="68"/>
    </row>
    <row r="88" spans="1:6" x14ac:dyDescent="0.35">
      <c r="A88" s="67"/>
      <c r="C88" s="47"/>
      <c r="E88" s="47"/>
      <c r="F88" s="68"/>
    </row>
    <row r="89" spans="1:6" x14ac:dyDescent="0.35">
      <c r="A89" s="67"/>
      <c r="C89" s="47"/>
      <c r="E89" s="47"/>
      <c r="F89" s="68"/>
    </row>
    <row r="90" spans="1:6" x14ac:dyDescent="0.35">
      <c r="A90" s="67"/>
      <c r="C90" s="47"/>
      <c r="E90" s="47"/>
      <c r="F90" s="68"/>
    </row>
    <row r="91" spans="1:6" x14ac:dyDescent="0.35">
      <c r="A91" s="67"/>
      <c r="C91" s="47"/>
      <c r="E91" s="47"/>
      <c r="F91" s="68"/>
    </row>
    <row r="92" spans="1:6" x14ac:dyDescent="0.35">
      <c r="A92" s="67"/>
      <c r="C92" s="47"/>
      <c r="E92" s="47"/>
      <c r="F92" s="68"/>
    </row>
    <row r="93" spans="1:6" x14ac:dyDescent="0.35">
      <c r="A93" s="67"/>
      <c r="C93" s="47"/>
      <c r="E93" s="47"/>
      <c r="F93" s="68"/>
    </row>
    <row r="94" spans="1:6" x14ac:dyDescent="0.35">
      <c r="A94" s="67"/>
      <c r="C94" s="47"/>
      <c r="E94" s="47"/>
      <c r="F94" s="68"/>
    </row>
    <row r="95" spans="1:6" x14ac:dyDescent="0.35">
      <c r="A95" s="67"/>
      <c r="C95" s="47"/>
      <c r="E95" s="47"/>
      <c r="F95" s="68"/>
    </row>
    <row r="96" spans="1:6" x14ac:dyDescent="0.35">
      <c r="A96" s="67"/>
      <c r="C96" s="47"/>
      <c r="E96" s="47"/>
      <c r="F96" s="68"/>
    </row>
    <row r="97" spans="1:6" x14ac:dyDescent="0.35">
      <c r="A97" s="67"/>
      <c r="C97" s="47"/>
      <c r="E97" s="47"/>
      <c r="F97" s="68"/>
    </row>
    <row r="98" spans="1:6" x14ac:dyDescent="0.35">
      <c r="A98" s="67"/>
      <c r="C98" s="47"/>
      <c r="E98" s="47"/>
      <c r="F98" s="68"/>
    </row>
    <row r="99" spans="1:6" x14ac:dyDescent="0.35">
      <c r="A99" s="67"/>
      <c r="C99" s="47"/>
      <c r="E99" s="47"/>
      <c r="F99" s="68"/>
    </row>
    <row r="100" spans="1:6" x14ac:dyDescent="0.35">
      <c r="A100" s="67"/>
      <c r="C100" s="47"/>
      <c r="E100" s="47"/>
      <c r="F100" s="68"/>
    </row>
    <row r="101" spans="1:6" ht="15" customHeight="1" x14ac:dyDescent="0.35">
      <c r="A101" s="67"/>
      <c r="C101" s="47"/>
      <c r="E101" s="47"/>
      <c r="F101" s="68"/>
    </row>
    <row r="102" spans="1:6" x14ac:dyDescent="0.35">
      <c r="A102" s="67"/>
      <c r="C102" s="47"/>
      <c r="E102" s="47"/>
      <c r="F102" s="68"/>
    </row>
    <row r="103" spans="1:6" x14ac:dyDescent="0.35">
      <c r="A103" s="67"/>
      <c r="C103" s="47"/>
      <c r="E103" s="47"/>
      <c r="F103" s="68"/>
    </row>
    <row r="104" spans="1:6" x14ac:dyDescent="0.35">
      <c r="A104" s="67"/>
      <c r="C104" s="47"/>
      <c r="E104" s="47"/>
      <c r="F104" s="68"/>
    </row>
    <row r="105" spans="1:6" x14ac:dyDescent="0.35">
      <c r="A105" s="67"/>
      <c r="C105" s="47"/>
      <c r="E105" s="47"/>
      <c r="F105" s="68"/>
    </row>
    <row r="106" spans="1:6" x14ac:dyDescent="0.35">
      <c r="A106" s="67"/>
      <c r="C106" s="47"/>
      <c r="E106" s="47"/>
      <c r="F106" s="68"/>
    </row>
    <row r="107" spans="1:6" x14ac:dyDescent="0.35">
      <c r="A107" s="67"/>
      <c r="C107" s="47"/>
      <c r="E107" s="47"/>
      <c r="F107" s="68"/>
    </row>
    <row r="108" spans="1:6" x14ac:dyDescent="0.35">
      <c r="A108" s="67"/>
      <c r="C108" s="47"/>
      <c r="E108" s="47"/>
      <c r="F108" s="68"/>
    </row>
    <row r="109" spans="1:6" x14ac:dyDescent="0.35">
      <c r="A109" s="67"/>
      <c r="C109" s="47"/>
      <c r="E109" s="47"/>
      <c r="F109" s="68"/>
    </row>
    <row r="110" spans="1:6" x14ac:dyDescent="0.35">
      <c r="A110" s="67"/>
      <c r="C110" s="47"/>
      <c r="E110" s="47"/>
      <c r="F110" s="68"/>
    </row>
    <row r="111" spans="1:6" x14ac:dyDescent="0.35">
      <c r="A111" s="67"/>
      <c r="C111" s="47"/>
      <c r="E111" s="47"/>
      <c r="F111" s="68"/>
    </row>
    <row r="112" spans="1:6" x14ac:dyDescent="0.35">
      <c r="A112" s="67"/>
      <c r="C112" s="47"/>
      <c r="E112" s="47"/>
      <c r="F112" s="68"/>
    </row>
    <row r="113" spans="1:6" x14ac:dyDescent="0.35">
      <c r="A113" s="67"/>
      <c r="C113" s="47"/>
      <c r="E113" s="47"/>
      <c r="F113" s="68"/>
    </row>
    <row r="114" spans="1:6" ht="15" customHeight="1" x14ac:dyDescent="0.35">
      <c r="A114" s="67"/>
      <c r="C114" s="47"/>
      <c r="E114" s="47"/>
      <c r="F114" s="68"/>
    </row>
    <row r="115" spans="1:6" x14ac:dyDescent="0.35">
      <c r="A115" s="67"/>
      <c r="C115" s="47"/>
      <c r="E115" s="47"/>
      <c r="F115" s="68"/>
    </row>
    <row r="116" spans="1:6" x14ac:dyDescent="0.35">
      <c r="A116" s="67"/>
      <c r="C116" s="47"/>
      <c r="E116" s="47"/>
      <c r="F116" s="68"/>
    </row>
    <row r="117" spans="1:6" x14ac:dyDescent="0.35">
      <c r="A117" s="67"/>
      <c r="C117" s="47"/>
      <c r="E117" s="47"/>
      <c r="F117" s="68"/>
    </row>
    <row r="118" spans="1:6" x14ac:dyDescent="0.35">
      <c r="A118" s="67"/>
      <c r="C118" s="47"/>
      <c r="E118" s="47"/>
      <c r="F118" s="68"/>
    </row>
    <row r="119" spans="1:6" x14ac:dyDescent="0.35">
      <c r="A119" s="67"/>
      <c r="C119" s="47"/>
      <c r="E119" s="47"/>
      <c r="F119" s="68"/>
    </row>
    <row r="120" spans="1:6" x14ac:dyDescent="0.35">
      <c r="A120" s="67"/>
      <c r="C120" s="47"/>
      <c r="E120" s="47"/>
      <c r="F120" s="68"/>
    </row>
    <row r="121" spans="1:6" x14ac:dyDescent="0.35">
      <c r="A121" s="67"/>
      <c r="C121" s="47"/>
      <c r="E121" s="47"/>
      <c r="F121" s="68"/>
    </row>
    <row r="122" spans="1:6" x14ac:dyDescent="0.35">
      <c r="A122" s="67"/>
      <c r="C122" s="47"/>
      <c r="E122" s="47"/>
      <c r="F122" s="68"/>
    </row>
    <row r="123" spans="1:6" x14ac:dyDescent="0.35">
      <c r="A123" s="67"/>
      <c r="C123" s="47"/>
      <c r="E123" s="47"/>
      <c r="F123" s="68"/>
    </row>
    <row r="124" spans="1:6" x14ac:dyDescent="0.35">
      <c r="A124" s="67"/>
      <c r="C124" s="47"/>
      <c r="E124" s="47"/>
      <c r="F124" s="68"/>
    </row>
    <row r="125" spans="1:6" x14ac:dyDescent="0.35">
      <c r="A125" s="67"/>
      <c r="C125" s="47"/>
      <c r="E125" s="47"/>
      <c r="F125" s="68"/>
    </row>
    <row r="126" spans="1:6" x14ac:dyDescent="0.35">
      <c r="A126" s="67"/>
      <c r="C126" s="47"/>
      <c r="E126" s="47"/>
      <c r="F126" s="68"/>
    </row>
    <row r="127" spans="1:6" x14ac:dyDescent="0.35">
      <c r="A127" s="67"/>
      <c r="C127" s="47"/>
      <c r="E127" s="47"/>
      <c r="F127" s="68"/>
    </row>
    <row r="128" spans="1:6" x14ac:dyDescent="0.35">
      <c r="A128" s="67"/>
      <c r="C128" s="47"/>
      <c r="E128" s="47"/>
      <c r="F128" s="68"/>
    </row>
    <row r="129" spans="1:6" x14ac:dyDescent="0.35">
      <c r="A129" s="67"/>
      <c r="C129" s="47"/>
      <c r="E129" s="47"/>
      <c r="F129" s="68"/>
    </row>
    <row r="130" spans="1:6" x14ac:dyDescent="0.35">
      <c r="A130" s="67"/>
      <c r="C130" s="47"/>
      <c r="E130" s="47"/>
      <c r="F130" s="68"/>
    </row>
    <row r="131" spans="1:6" x14ac:dyDescent="0.35">
      <c r="A131" s="67"/>
      <c r="C131" s="47"/>
      <c r="E131" s="47"/>
      <c r="F131" s="68"/>
    </row>
    <row r="132" spans="1:6" x14ac:dyDescent="0.35">
      <c r="A132" s="67"/>
      <c r="C132" s="47"/>
      <c r="E132" s="47"/>
      <c r="F132" s="68"/>
    </row>
    <row r="133" spans="1:6" x14ac:dyDescent="0.35">
      <c r="A133" s="67"/>
      <c r="C133" s="47"/>
      <c r="E133" s="47"/>
      <c r="F133" s="68"/>
    </row>
    <row r="134" spans="1:6" x14ac:dyDescent="0.35">
      <c r="A134" s="67"/>
      <c r="C134" s="47"/>
      <c r="E134" s="47"/>
      <c r="F134" s="68"/>
    </row>
    <row r="135" spans="1:6" x14ac:dyDescent="0.35">
      <c r="A135" s="67"/>
      <c r="C135" s="47"/>
      <c r="E135" s="47"/>
      <c r="F135" s="68"/>
    </row>
    <row r="136" spans="1:6" x14ac:dyDescent="0.35">
      <c r="A136" s="67"/>
      <c r="C136" s="47"/>
      <c r="E136" s="47"/>
      <c r="F136" s="68"/>
    </row>
    <row r="137" spans="1:6" x14ac:dyDescent="0.35">
      <c r="A137" s="67"/>
      <c r="C137" s="47"/>
      <c r="E137" s="47"/>
      <c r="F137" s="68"/>
    </row>
    <row r="138" spans="1:6" x14ac:dyDescent="0.35">
      <c r="A138" s="67"/>
      <c r="C138" s="47"/>
      <c r="E138" s="47"/>
      <c r="F138" s="68"/>
    </row>
    <row r="139" spans="1:6" x14ac:dyDescent="0.35">
      <c r="A139" s="67"/>
      <c r="C139" s="47"/>
      <c r="E139" s="47"/>
      <c r="F139" s="68"/>
    </row>
    <row r="140" spans="1:6" x14ac:dyDescent="0.35">
      <c r="A140" s="67"/>
      <c r="C140" s="47"/>
      <c r="E140" s="47"/>
      <c r="F140" s="68"/>
    </row>
    <row r="141" spans="1:6" x14ac:dyDescent="0.35">
      <c r="A141" s="67"/>
      <c r="C141" s="47"/>
      <c r="E141" s="47"/>
      <c r="F141" s="68"/>
    </row>
    <row r="142" spans="1:6" x14ac:dyDescent="0.35">
      <c r="A142" s="67"/>
      <c r="C142" s="47"/>
      <c r="E142" s="47"/>
      <c r="F142" s="68"/>
    </row>
    <row r="143" spans="1:6" x14ac:dyDescent="0.35">
      <c r="A143" s="67"/>
      <c r="C143" s="47"/>
      <c r="E143" s="47"/>
      <c r="F143" s="68"/>
    </row>
    <row r="144" spans="1:6" x14ac:dyDescent="0.35">
      <c r="A144" s="67"/>
      <c r="C144" s="47"/>
      <c r="E144" s="47"/>
      <c r="F144" s="68"/>
    </row>
    <row r="145" spans="1:6" x14ac:dyDescent="0.35">
      <c r="A145" s="67"/>
      <c r="C145" s="47"/>
      <c r="E145" s="47"/>
      <c r="F145" s="68"/>
    </row>
    <row r="146" spans="1:6" x14ac:dyDescent="0.35">
      <c r="A146" s="67"/>
      <c r="C146" s="47"/>
      <c r="E146" s="47"/>
      <c r="F146" s="68"/>
    </row>
    <row r="147" spans="1:6" x14ac:dyDescent="0.35">
      <c r="A147" s="67"/>
      <c r="C147" s="47"/>
      <c r="E147" s="47"/>
      <c r="F147" s="68"/>
    </row>
    <row r="148" spans="1:6" x14ac:dyDescent="0.35">
      <c r="A148" s="67"/>
      <c r="C148" s="47"/>
      <c r="E148" s="47"/>
      <c r="F148" s="68"/>
    </row>
    <row r="149" spans="1:6" x14ac:dyDescent="0.35">
      <c r="A149" s="67"/>
      <c r="C149" s="47"/>
      <c r="E149" s="47"/>
      <c r="F149" s="68"/>
    </row>
    <row r="150" spans="1:6" x14ac:dyDescent="0.35">
      <c r="A150" s="67"/>
      <c r="C150" s="47"/>
      <c r="E150" s="47"/>
      <c r="F150" s="68"/>
    </row>
    <row r="151" spans="1:6" x14ac:dyDescent="0.35">
      <c r="A151" s="67"/>
      <c r="C151" s="47"/>
      <c r="E151" s="47"/>
      <c r="F151" s="68"/>
    </row>
    <row r="152" spans="1:6" x14ac:dyDescent="0.35">
      <c r="A152" s="67"/>
      <c r="C152" s="47"/>
      <c r="E152" s="47"/>
      <c r="F152" s="68"/>
    </row>
    <row r="153" spans="1:6" x14ac:dyDescent="0.35">
      <c r="A153" s="67"/>
      <c r="C153" s="47"/>
      <c r="E153" s="47"/>
      <c r="F153" s="68"/>
    </row>
    <row r="154" spans="1:6" x14ac:dyDescent="0.35">
      <c r="A154" s="67"/>
      <c r="C154" s="47"/>
      <c r="E154" s="47"/>
      <c r="F154" s="68"/>
    </row>
    <row r="155" spans="1:6" x14ac:dyDescent="0.35">
      <c r="A155" s="67"/>
      <c r="C155" s="47"/>
      <c r="E155" s="47"/>
      <c r="F155" s="68"/>
    </row>
    <row r="156" spans="1:6" x14ac:dyDescent="0.35">
      <c r="A156" s="67"/>
      <c r="C156" s="47"/>
      <c r="E156" s="47"/>
      <c r="F156" s="68"/>
    </row>
    <row r="157" spans="1:6" x14ac:dyDescent="0.35">
      <c r="A157" s="67"/>
      <c r="C157" s="47"/>
      <c r="E157" s="47"/>
      <c r="F157" s="68"/>
    </row>
    <row r="158" spans="1:6" x14ac:dyDescent="0.35">
      <c r="A158" s="67"/>
      <c r="C158" s="47"/>
      <c r="E158" s="47"/>
      <c r="F158" s="68"/>
    </row>
    <row r="159" spans="1:6" ht="15" customHeight="1" x14ac:dyDescent="0.35">
      <c r="A159" s="67"/>
      <c r="C159" s="47"/>
      <c r="E159" s="47"/>
      <c r="F159" s="68"/>
    </row>
    <row r="160" spans="1:6" x14ac:dyDescent="0.35">
      <c r="A160" s="67"/>
      <c r="C160" s="47"/>
      <c r="E160" s="47"/>
      <c r="F160" s="68"/>
    </row>
    <row r="161" spans="1:6" x14ac:dyDescent="0.35">
      <c r="A161" s="67"/>
      <c r="C161" s="47"/>
      <c r="E161" s="47"/>
      <c r="F161" s="68"/>
    </row>
    <row r="162" spans="1:6" x14ac:dyDescent="0.35">
      <c r="A162" s="67"/>
      <c r="C162" s="47"/>
      <c r="E162" s="47"/>
      <c r="F162" s="68"/>
    </row>
    <row r="163" spans="1:6" x14ac:dyDescent="0.35">
      <c r="A163" s="67"/>
      <c r="C163" s="47"/>
      <c r="E163" s="47"/>
      <c r="F163" s="68"/>
    </row>
    <row r="164" spans="1:6" x14ac:dyDescent="0.35">
      <c r="A164" s="67"/>
      <c r="C164" s="47"/>
      <c r="E164" s="47"/>
      <c r="F164" s="68"/>
    </row>
    <row r="165" spans="1:6" x14ac:dyDescent="0.35">
      <c r="A165" s="67"/>
      <c r="C165" s="47"/>
      <c r="E165" s="47"/>
      <c r="F165" s="68"/>
    </row>
    <row r="166" spans="1:6" ht="15" customHeight="1" x14ac:dyDescent="0.35">
      <c r="A166" s="67"/>
      <c r="C166" s="47"/>
      <c r="E166" s="47"/>
      <c r="F166" s="68"/>
    </row>
    <row r="167" spans="1:6" x14ac:dyDescent="0.35">
      <c r="A167" s="67"/>
      <c r="C167" s="47"/>
      <c r="E167" s="47"/>
      <c r="F167" s="68"/>
    </row>
    <row r="168" spans="1:6" x14ac:dyDescent="0.35">
      <c r="A168" s="67"/>
      <c r="C168" s="47"/>
      <c r="E168" s="47"/>
      <c r="F168" s="68"/>
    </row>
    <row r="169" spans="1:6" x14ac:dyDescent="0.35">
      <c r="A169" s="67"/>
      <c r="C169" s="47"/>
      <c r="E169" s="47"/>
      <c r="F169" s="68"/>
    </row>
    <row r="170" spans="1:6" x14ac:dyDescent="0.35">
      <c r="A170" s="67"/>
      <c r="C170" s="47"/>
      <c r="E170" s="47"/>
      <c r="F170" s="68"/>
    </row>
    <row r="171" spans="1:6" ht="15" customHeight="1" x14ac:dyDescent="0.35">
      <c r="A171" s="67"/>
      <c r="C171" s="47"/>
      <c r="E171" s="47"/>
      <c r="F171" s="68"/>
    </row>
    <row r="172" spans="1:6" x14ac:dyDescent="0.35">
      <c r="A172" s="67"/>
      <c r="C172" s="47"/>
      <c r="E172" s="47"/>
      <c r="F172" s="68"/>
    </row>
    <row r="173" spans="1:6" x14ac:dyDescent="0.35">
      <c r="A173" s="67"/>
      <c r="C173" s="47"/>
      <c r="E173" s="47"/>
      <c r="F173" s="68"/>
    </row>
    <row r="174" spans="1:6" x14ac:dyDescent="0.35">
      <c r="A174" s="67"/>
      <c r="C174" s="47"/>
      <c r="E174" s="47"/>
      <c r="F174" s="68"/>
    </row>
    <row r="175" spans="1:6" x14ac:dyDescent="0.35">
      <c r="A175" s="67"/>
      <c r="C175" s="47"/>
      <c r="E175" s="47"/>
      <c r="F175" s="68"/>
    </row>
    <row r="176" spans="1:6" x14ac:dyDescent="0.35">
      <c r="A176" s="67"/>
      <c r="C176" s="47"/>
      <c r="E176" s="47"/>
      <c r="F176" s="68"/>
    </row>
    <row r="177" spans="1:6" x14ac:dyDescent="0.35">
      <c r="A177" s="67"/>
      <c r="C177" s="47"/>
      <c r="E177" s="47"/>
      <c r="F177" s="68"/>
    </row>
    <row r="178" spans="1:6" x14ac:dyDescent="0.35">
      <c r="A178" s="67"/>
      <c r="C178" s="47"/>
      <c r="E178" s="47"/>
      <c r="F178" s="68"/>
    </row>
    <row r="179" spans="1:6" x14ac:dyDescent="0.35">
      <c r="A179" s="67"/>
      <c r="C179" s="47"/>
      <c r="E179" s="47"/>
      <c r="F179" s="68"/>
    </row>
    <row r="180" spans="1:6" ht="15" customHeight="1" x14ac:dyDescent="0.35">
      <c r="A180" s="67"/>
      <c r="C180" s="47"/>
      <c r="E180" s="47"/>
      <c r="F180" s="68"/>
    </row>
    <row r="181" spans="1:6" x14ac:dyDescent="0.35">
      <c r="A181" s="67"/>
      <c r="C181" s="47"/>
      <c r="E181" s="47"/>
      <c r="F181" s="68"/>
    </row>
    <row r="182" spans="1:6" ht="15" customHeight="1" x14ac:dyDescent="0.35">
      <c r="A182" s="67"/>
      <c r="C182" s="47"/>
      <c r="E182" s="47"/>
      <c r="F182" s="68"/>
    </row>
    <row r="183" spans="1:6" x14ac:dyDescent="0.35">
      <c r="A183" s="67"/>
      <c r="C183" s="47"/>
      <c r="E183" s="47"/>
      <c r="F183" s="68"/>
    </row>
    <row r="184" spans="1:6" x14ac:dyDescent="0.35">
      <c r="A184" s="67"/>
      <c r="C184" s="47"/>
      <c r="E184" s="47"/>
      <c r="F184" s="68"/>
    </row>
    <row r="185" spans="1:6" x14ac:dyDescent="0.35">
      <c r="A185" s="67"/>
      <c r="C185" s="47"/>
      <c r="E185" s="47"/>
      <c r="F185" s="68"/>
    </row>
    <row r="186" spans="1:6" ht="15" customHeight="1" x14ac:dyDescent="0.35">
      <c r="A186" s="67"/>
      <c r="C186" s="47"/>
      <c r="E186" s="47"/>
      <c r="F186" s="68"/>
    </row>
    <row r="187" spans="1:6" x14ac:dyDescent="0.35">
      <c r="A187" s="67"/>
      <c r="C187" s="47"/>
      <c r="E187" s="47"/>
      <c r="F187" s="68"/>
    </row>
    <row r="188" spans="1:6" x14ac:dyDescent="0.35">
      <c r="A188" s="67"/>
      <c r="C188" s="47"/>
      <c r="E188" s="47"/>
      <c r="F188" s="68"/>
    </row>
    <row r="189" spans="1:6" x14ac:dyDescent="0.35">
      <c r="A189" s="67"/>
      <c r="C189" s="47"/>
      <c r="E189" s="47"/>
      <c r="F189" s="68"/>
    </row>
    <row r="190" spans="1:6" ht="15" customHeight="1" x14ac:dyDescent="0.35">
      <c r="A190" s="67"/>
      <c r="C190" s="47"/>
      <c r="E190" s="47"/>
      <c r="F190" s="68"/>
    </row>
    <row r="191" spans="1:6" x14ac:dyDescent="0.35">
      <c r="A191" s="67"/>
      <c r="C191" s="47"/>
      <c r="E191" s="47"/>
      <c r="F191" s="68"/>
    </row>
    <row r="192" spans="1:6" x14ac:dyDescent="0.35">
      <c r="A192" s="67"/>
      <c r="C192" s="47"/>
      <c r="E192" s="47"/>
      <c r="F192" s="68"/>
    </row>
    <row r="193" spans="1:6" x14ac:dyDescent="0.35">
      <c r="A193" s="67"/>
      <c r="C193" s="47"/>
      <c r="E193" s="47"/>
      <c r="F193" s="68"/>
    </row>
    <row r="194" spans="1:6" ht="15" customHeight="1" x14ac:dyDescent="0.35">
      <c r="A194" s="67"/>
      <c r="C194" s="47"/>
      <c r="E194" s="47"/>
      <c r="F194" s="68"/>
    </row>
    <row r="195" spans="1:6" x14ac:dyDescent="0.35">
      <c r="A195" s="67"/>
      <c r="C195" s="47"/>
      <c r="E195" s="47"/>
      <c r="F195" s="68"/>
    </row>
    <row r="196" spans="1:6" x14ac:dyDescent="0.35">
      <c r="A196" s="67"/>
      <c r="C196" s="47"/>
      <c r="E196" s="47"/>
      <c r="F196" s="68"/>
    </row>
    <row r="197" spans="1:6" x14ac:dyDescent="0.35">
      <c r="A197" s="67"/>
      <c r="C197" s="47"/>
      <c r="E197" s="47"/>
      <c r="F197" s="68"/>
    </row>
    <row r="198" spans="1:6" x14ac:dyDescent="0.35">
      <c r="A198" s="67"/>
      <c r="C198" s="47"/>
      <c r="E198" s="47"/>
      <c r="F198" s="68"/>
    </row>
    <row r="199" spans="1:6" x14ac:dyDescent="0.35">
      <c r="A199" s="67"/>
      <c r="C199" s="47"/>
      <c r="E199" s="47"/>
      <c r="F199" s="68"/>
    </row>
    <row r="200" spans="1:6" x14ac:dyDescent="0.35">
      <c r="A200" s="67"/>
      <c r="C200" s="47"/>
      <c r="E200" s="47"/>
      <c r="F200" s="68"/>
    </row>
    <row r="201" spans="1:6" x14ac:dyDescent="0.35">
      <c r="A201" s="67"/>
      <c r="C201" s="47"/>
      <c r="E201" s="47"/>
      <c r="F201" s="68"/>
    </row>
    <row r="202" spans="1:6" x14ac:dyDescent="0.35">
      <c r="A202" s="67"/>
      <c r="C202" s="47"/>
      <c r="E202" s="47"/>
      <c r="F202" s="68"/>
    </row>
    <row r="203" spans="1:6" x14ac:dyDescent="0.35">
      <c r="A203" s="67"/>
      <c r="C203" s="47"/>
      <c r="E203" s="47"/>
      <c r="F203" s="68"/>
    </row>
    <row r="204" spans="1:6" x14ac:dyDescent="0.35">
      <c r="A204" s="67"/>
      <c r="C204" s="47"/>
      <c r="E204" s="47"/>
      <c r="F204" s="68"/>
    </row>
    <row r="205" spans="1:6" ht="15" customHeight="1" x14ac:dyDescent="0.35">
      <c r="A205" s="67"/>
      <c r="C205" s="47"/>
      <c r="E205" s="47"/>
      <c r="F205" s="68"/>
    </row>
    <row r="206" spans="1:6" x14ac:dyDescent="0.35">
      <c r="A206" s="67"/>
      <c r="C206" s="47"/>
      <c r="E206" s="47"/>
      <c r="F206" s="68"/>
    </row>
    <row r="207" spans="1:6" ht="15" customHeight="1" x14ac:dyDescent="0.35">
      <c r="A207" s="67"/>
      <c r="C207" s="47"/>
      <c r="E207" s="47"/>
      <c r="F207" s="68"/>
    </row>
    <row r="208" spans="1:6" x14ac:dyDescent="0.35">
      <c r="A208" s="67"/>
      <c r="C208" s="47"/>
      <c r="E208" s="47"/>
      <c r="F208" s="68"/>
    </row>
    <row r="209" spans="1:6" x14ac:dyDescent="0.35">
      <c r="A209" s="67"/>
      <c r="C209" s="47"/>
      <c r="E209" s="47"/>
      <c r="F209" s="68"/>
    </row>
    <row r="210" spans="1:6" x14ac:dyDescent="0.35">
      <c r="A210" s="67"/>
      <c r="C210" s="47"/>
      <c r="E210" s="47"/>
      <c r="F210" s="68"/>
    </row>
    <row r="211" spans="1:6" x14ac:dyDescent="0.35">
      <c r="A211" s="67"/>
      <c r="C211" s="47"/>
      <c r="E211" s="47"/>
      <c r="F211" s="68"/>
    </row>
    <row r="212" spans="1:6" x14ac:dyDescent="0.35">
      <c r="A212" s="67"/>
      <c r="C212" s="47"/>
      <c r="E212" s="47"/>
      <c r="F212" s="68"/>
    </row>
    <row r="213" spans="1:6" x14ac:dyDescent="0.35">
      <c r="A213" s="67"/>
      <c r="C213" s="47"/>
      <c r="E213" s="47"/>
      <c r="F213" s="68"/>
    </row>
    <row r="214" spans="1:6" x14ac:dyDescent="0.35">
      <c r="A214" s="67"/>
      <c r="C214" s="47"/>
      <c r="E214" s="47"/>
      <c r="F214" s="68"/>
    </row>
    <row r="215" spans="1:6" x14ac:dyDescent="0.35">
      <c r="A215" s="67"/>
      <c r="C215" s="47"/>
      <c r="E215" s="47"/>
      <c r="F215" s="68"/>
    </row>
    <row r="216" spans="1:6" x14ac:dyDescent="0.35">
      <c r="A216" s="67"/>
      <c r="C216" s="47"/>
      <c r="E216" s="47"/>
      <c r="F216" s="68"/>
    </row>
    <row r="217" spans="1:6" ht="15" customHeight="1" x14ac:dyDescent="0.35">
      <c r="A217" s="67"/>
      <c r="C217" s="47"/>
      <c r="E217" s="47"/>
      <c r="F217" s="68"/>
    </row>
    <row r="218" spans="1:6" x14ac:dyDescent="0.35">
      <c r="A218" s="67"/>
      <c r="C218" s="47"/>
      <c r="E218" s="47"/>
      <c r="F218" s="68"/>
    </row>
    <row r="219" spans="1:6" x14ac:dyDescent="0.35">
      <c r="A219" s="67"/>
      <c r="C219" s="47"/>
      <c r="E219" s="47"/>
      <c r="F219" s="68"/>
    </row>
    <row r="220" spans="1:6" x14ac:dyDescent="0.35">
      <c r="A220" s="67"/>
      <c r="C220" s="47"/>
      <c r="E220" s="47"/>
      <c r="F220" s="68"/>
    </row>
    <row r="221" spans="1:6" x14ac:dyDescent="0.35">
      <c r="A221" s="67"/>
      <c r="C221" s="47"/>
      <c r="E221" s="47"/>
      <c r="F221" s="68"/>
    </row>
    <row r="222" spans="1:6" ht="15" customHeight="1" x14ac:dyDescent="0.35">
      <c r="A222" s="67"/>
      <c r="C222" s="47"/>
      <c r="E222" s="47"/>
      <c r="F222" s="68"/>
    </row>
    <row r="223" spans="1:6" x14ac:dyDescent="0.35">
      <c r="A223" s="67"/>
      <c r="C223" s="47"/>
      <c r="E223" s="47"/>
      <c r="F223" s="68"/>
    </row>
    <row r="224" spans="1:6" x14ac:dyDescent="0.35">
      <c r="A224" s="67"/>
      <c r="C224" s="47"/>
      <c r="E224" s="47"/>
      <c r="F224" s="68"/>
    </row>
    <row r="225" spans="1:6" x14ac:dyDescent="0.35">
      <c r="A225" s="67"/>
      <c r="C225" s="47"/>
      <c r="E225" s="47"/>
      <c r="F225" s="68"/>
    </row>
    <row r="226" spans="1:6" x14ac:dyDescent="0.35">
      <c r="A226" s="67"/>
      <c r="C226" s="47"/>
      <c r="E226" s="47"/>
      <c r="F226" s="68"/>
    </row>
    <row r="227" spans="1:6" x14ac:dyDescent="0.35">
      <c r="A227" s="67"/>
      <c r="C227" s="47"/>
      <c r="E227" s="47"/>
      <c r="F227" s="68"/>
    </row>
    <row r="228" spans="1:6" x14ac:dyDescent="0.35">
      <c r="A228" s="67"/>
      <c r="C228" s="47"/>
      <c r="E228" s="47"/>
      <c r="F228" s="68"/>
    </row>
    <row r="229" spans="1:6" x14ac:dyDescent="0.35">
      <c r="A229" s="67"/>
      <c r="C229" s="47"/>
      <c r="E229" s="47"/>
      <c r="F229" s="68"/>
    </row>
    <row r="230" spans="1:6" x14ac:dyDescent="0.35">
      <c r="A230" s="67"/>
      <c r="C230" s="47"/>
      <c r="E230" s="47"/>
      <c r="F230" s="68"/>
    </row>
    <row r="231" spans="1:6" x14ac:dyDescent="0.35">
      <c r="A231" s="67"/>
      <c r="C231" s="47"/>
      <c r="E231" s="47"/>
      <c r="F231" s="68"/>
    </row>
    <row r="232" spans="1:6" x14ac:dyDescent="0.35">
      <c r="A232" s="67"/>
      <c r="C232" s="47"/>
      <c r="E232" s="47"/>
      <c r="F232" s="68"/>
    </row>
    <row r="233" spans="1:6" x14ac:dyDescent="0.35">
      <c r="A233" s="67"/>
      <c r="C233" s="47"/>
      <c r="E233" s="47"/>
      <c r="F233" s="68"/>
    </row>
    <row r="234" spans="1:6" ht="15" customHeight="1" x14ac:dyDescent="0.35">
      <c r="A234" s="67"/>
      <c r="C234" s="47"/>
      <c r="E234" s="47"/>
      <c r="F234" s="68"/>
    </row>
    <row r="235" spans="1:6" x14ac:dyDescent="0.35">
      <c r="A235" s="67"/>
      <c r="C235" s="47"/>
      <c r="E235" s="47"/>
      <c r="F235" s="68"/>
    </row>
    <row r="236" spans="1:6" x14ac:dyDescent="0.35">
      <c r="A236" s="67"/>
      <c r="C236" s="47"/>
      <c r="E236" s="47"/>
      <c r="F236" s="68"/>
    </row>
    <row r="237" spans="1:6" x14ac:dyDescent="0.35">
      <c r="A237" s="67"/>
      <c r="C237" s="47"/>
      <c r="E237" s="47"/>
      <c r="F237" s="68"/>
    </row>
    <row r="238" spans="1:6" x14ac:dyDescent="0.35">
      <c r="A238" s="67"/>
      <c r="C238" s="47"/>
      <c r="E238" s="47"/>
      <c r="F238" s="68"/>
    </row>
    <row r="239" spans="1:6" x14ac:dyDescent="0.35">
      <c r="A239" s="67"/>
      <c r="C239" s="47"/>
      <c r="E239" s="47"/>
      <c r="F239" s="68"/>
    </row>
    <row r="240" spans="1:6" x14ac:dyDescent="0.35">
      <c r="A240" s="67"/>
      <c r="C240" s="47"/>
      <c r="E240" s="47"/>
      <c r="F240" s="68"/>
    </row>
    <row r="241" spans="1:6" x14ac:dyDescent="0.35">
      <c r="A241" s="67"/>
      <c r="C241" s="47"/>
      <c r="E241" s="47"/>
      <c r="F241" s="68"/>
    </row>
    <row r="242" spans="1:6" x14ac:dyDescent="0.35">
      <c r="A242" s="67"/>
      <c r="C242" s="47"/>
      <c r="E242" s="47"/>
      <c r="F242" s="68"/>
    </row>
    <row r="243" spans="1:6" x14ac:dyDescent="0.35">
      <c r="A243" s="67"/>
      <c r="C243" s="47"/>
      <c r="E243" s="47"/>
      <c r="F243" s="68"/>
    </row>
    <row r="244" spans="1:6" x14ac:dyDescent="0.35">
      <c r="A244" s="67"/>
      <c r="C244" s="47"/>
      <c r="E244" s="47"/>
      <c r="F244" s="68"/>
    </row>
    <row r="245" spans="1:6" ht="15" customHeight="1" x14ac:dyDescent="0.35">
      <c r="A245" s="67"/>
      <c r="C245" s="47"/>
      <c r="E245" s="47"/>
      <c r="F245" s="68"/>
    </row>
    <row r="246" spans="1:6" x14ac:dyDescent="0.35">
      <c r="A246" s="67"/>
      <c r="C246" s="47"/>
      <c r="E246" s="47"/>
      <c r="F246" s="68"/>
    </row>
    <row r="247" spans="1:6" x14ac:dyDescent="0.35">
      <c r="A247" s="67"/>
      <c r="C247" s="47"/>
      <c r="E247" s="47"/>
      <c r="F247" s="68"/>
    </row>
    <row r="248" spans="1:6" x14ac:dyDescent="0.35">
      <c r="A248" s="67"/>
      <c r="C248" s="47"/>
      <c r="E248" s="47"/>
      <c r="F248" s="68"/>
    </row>
    <row r="249" spans="1:6" x14ac:dyDescent="0.35">
      <c r="A249" s="67"/>
      <c r="C249" s="47"/>
      <c r="E249" s="47"/>
      <c r="F249" s="68"/>
    </row>
    <row r="250" spans="1:6" x14ac:dyDescent="0.35">
      <c r="A250" s="67"/>
      <c r="C250" s="47"/>
      <c r="E250" s="47"/>
      <c r="F250" s="68"/>
    </row>
    <row r="251" spans="1:6" x14ac:dyDescent="0.35">
      <c r="A251" s="67"/>
      <c r="C251" s="47"/>
      <c r="E251" s="47"/>
      <c r="F251" s="68"/>
    </row>
    <row r="252" spans="1:6" ht="15" customHeight="1" x14ac:dyDescent="0.35">
      <c r="A252" s="67"/>
      <c r="C252" s="47"/>
      <c r="E252" s="47"/>
      <c r="F252" s="68"/>
    </row>
    <row r="253" spans="1:6" x14ac:dyDescent="0.35">
      <c r="A253" s="67"/>
      <c r="C253" s="47"/>
      <c r="E253" s="47"/>
      <c r="F253" s="68"/>
    </row>
    <row r="254" spans="1:6" x14ac:dyDescent="0.35">
      <c r="A254" s="67"/>
      <c r="C254" s="47"/>
      <c r="E254" s="47"/>
      <c r="F254" s="68"/>
    </row>
    <row r="255" spans="1:6" ht="15" customHeight="1" x14ac:dyDescent="0.35">
      <c r="A255" s="67"/>
      <c r="C255" s="47"/>
      <c r="E255" s="47"/>
      <c r="F255" s="68"/>
    </row>
    <row r="256" spans="1:6" x14ac:dyDescent="0.35">
      <c r="A256" s="67"/>
      <c r="C256" s="47"/>
      <c r="E256" s="47"/>
      <c r="F256" s="68"/>
    </row>
    <row r="257" spans="1:6" x14ac:dyDescent="0.35">
      <c r="A257" s="67"/>
      <c r="C257" s="47"/>
      <c r="E257" s="47"/>
      <c r="F257" s="68"/>
    </row>
    <row r="258" spans="1:6" x14ac:dyDescent="0.35">
      <c r="A258" s="67"/>
      <c r="C258" s="47"/>
      <c r="E258" s="47"/>
      <c r="F258" s="68"/>
    </row>
    <row r="259" spans="1:6" x14ac:dyDescent="0.35">
      <c r="A259" s="67"/>
      <c r="C259" s="47"/>
      <c r="E259" s="47"/>
      <c r="F259" s="68"/>
    </row>
    <row r="260" spans="1:6" x14ac:dyDescent="0.35">
      <c r="A260" s="67"/>
      <c r="C260" s="47"/>
      <c r="E260" s="47"/>
      <c r="F260" s="68"/>
    </row>
    <row r="261" spans="1:6" x14ac:dyDescent="0.35">
      <c r="A261" s="67"/>
      <c r="C261" s="47"/>
      <c r="E261" s="47"/>
      <c r="F261" s="68"/>
    </row>
    <row r="262" spans="1:6" x14ac:dyDescent="0.35">
      <c r="A262" s="67"/>
      <c r="C262" s="47"/>
      <c r="E262" s="47"/>
      <c r="F262" s="68"/>
    </row>
    <row r="263" spans="1:6" x14ac:dyDescent="0.35">
      <c r="A263" s="67"/>
      <c r="C263" s="47"/>
      <c r="E263" s="47"/>
      <c r="F263" s="68"/>
    </row>
    <row r="264" spans="1:6" x14ac:dyDescent="0.35">
      <c r="A264" s="67"/>
      <c r="C264" s="47"/>
      <c r="E264" s="47"/>
      <c r="F264" s="68"/>
    </row>
    <row r="265" spans="1:6" x14ac:dyDescent="0.35">
      <c r="A265" s="67"/>
      <c r="C265" s="47"/>
      <c r="E265" s="47"/>
      <c r="F265" s="68"/>
    </row>
    <row r="266" spans="1:6" x14ac:dyDescent="0.35">
      <c r="A266" s="67"/>
      <c r="C266" s="47"/>
      <c r="E266" s="47"/>
      <c r="F266" s="68"/>
    </row>
    <row r="267" spans="1:6" x14ac:dyDescent="0.35">
      <c r="A267" s="67"/>
      <c r="C267" s="47"/>
      <c r="E267" s="47"/>
      <c r="F267" s="68"/>
    </row>
    <row r="268" spans="1:6" x14ac:dyDescent="0.35">
      <c r="A268" s="67"/>
      <c r="C268" s="47"/>
      <c r="E268" s="47"/>
      <c r="F268" s="68"/>
    </row>
    <row r="269" spans="1:6" x14ac:dyDescent="0.35">
      <c r="A269" s="67"/>
      <c r="C269" s="47"/>
      <c r="E269" s="47"/>
      <c r="F269" s="68"/>
    </row>
    <row r="270" spans="1:6" x14ac:dyDescent="0.35">
      <c r="A270" s="67"/>
      <c r="C270" s="47"/>
      <c r="E270" s="47"/>
      <c r="F270" s="68"/>
    </row>
    <row r="271" spans="1:6" x14ac:dyDescent="0.35">
      <c r="A271" s="67"/>
      <c r="C271" s="47"/>
      <c r="E271" s="47"/>
      <c r="F271" s="68"/>
    </row>
    <row r="272" spans="1:6" x14ac:dyDescent="0.35">
      <c r="A272" s="67"/>
      <c r="C272" s="47"/>
      <c r="E272" s="47"/>
      <c r="F272" s="68"/>
    </row>
    <row r="273" spans="1:6" x14ac:dyDescent="0.35">
      <c r="A273" s="67"/>
      <c r="C273" s="47"/>
      <c r="E273" s="47"/>
      <c r="F273" s="68"/>
    </row>
    <row r="274" spans="1:6" ht="15" customHeight="1" x14ac:dyDescent="0.35">
      <c r="A274" s="67"/>
      <c r="C274" s="47"/>
      <c r="E274" s="47"/>
      <c r="F274" s="68"/>
    </row>
    <row r="275" spans="1:6" x14ac:dyDescent="0.35">
      <c r="A275" s="67"/>
      <c r="C275" s="47"/>
      <c r="E275" s="47"/>
      <c r="F275" s="68"/>
    </row>
    <row r="276" spans="1:6" x14ac:dyDescent="0.35">
      <c r="A276" s="67"/>
      <c r="C276" s="47"/>
      <c r="E276" s="47"/>
      <c r="F276" s="68"/>
    </row>
    <row r="277" spans="1:6" x14ac:dyDescent="0.35">
      <c r="A277" s="67"/>
      <c r="C277" s="47"/>
      <c r="E277" s="47"/>
      <c r="F277" s="68"/>
    </row>
    <row r="278" spans="1:6" x14ac:dyDescent="0.35">
      <c r="A278" s="67"/>
      <c r="C278" s="47"/>
      <c r="E278" s="47"/>
      <c r="F278" s="68"/>
    </row>
    <row r="279" spans="1:6" ht="15" customHeight="1" x14ac:dyDescent="0.35">
      <c r="A279" s="67"/>
      <c r="C279" s="47"/>
      <c r="E279" s="47"/>
      <c r="F279" s="68"/>
    </row>
    <row r="280" spans="1:6" x14ac:dyDescent="0.35">
      <c r="A280" s="67"/>
      <c r="C280" s="47"/>
      <c r="E280" s="47"/>
      <c r="F280" s="68"/>
    </row>
    <row r="281" spans="1:6" ht="15" customHeight="1" x14ac:dyDescent="0.35">
      <c r="A281" s="67"/>
      <c r="C281" s="47"/>
      <c r="E281" s="47"/>
      <c r="F281" s="68"/>
    </row>
    <row r="282" spans="1:6" x14ac:dyDescent="0.35">
      <c r="A282" s="67"/>
      <c r="C282" s="47"/>
      <c r="E282" s="47"/>
      <c r="F282" s="68"/>
    </row>
    <row r="283" spans="1:6" x14ac:dyDescent="0.35">
      <c r="A283" s="67"/>
      <c r="C283" s="47"/>
      <c r="E283" s="47"/>
      <c r="F283" s="68"/>
    </row>
    <row r="284" spans="1:6" x14ac:dyDescent="0.35">
      <c r="A284" s="67"/>
      <c r="C284" s="47"/>
      <c r="E284" s="47"/>
      <c r="F284" s="68"/>
    </row>
    <row r="285" spans="1:6" x14ac:dyDescent="0.35">
      <c r="A285" s="67"/>
      <c r="C285" s="47"/>
      <c r="E285" s="47"/>
      <c r="F285" s="68"/>
    </row>
    <row r="286" spans="1:6" x14ac:dyDescent="0.35">
      <c r="A286" s="67"/>
      <c r="C286" s="47"/>
      <c r="E286" s="47"/>
      <c r="F286" s="68"/>
    </row>
    <row r="287" spans="1:6" x14ac:dyDescent="0.35">
      <c r="A287" s="67"/>
      <c r="C287" s="47"/>
      <c r="E287" s="47"/>
      <c r="F287" s="68"/>
    </row>
    <row r="288" spans="1:6" x14ac:dyDescent="0.35">
      <c r="A288" s="67"/>
      <c r="C288" s="47"/>
      <c r="E288" s="47"/>
      <c r="F288" s="68"/>
    </row>
    <row r="289" spans="1:6" x14ac:dyDescent="0.35">
      <c r="A289" s="67"/>
      <c r="C289" s="47"/>
      <c r="E289" s="47"/>
      <c r="F289" s="68"/>
    </row>
    <row r="290" spans="1:6" x14ac:dyDescent="0.35">
      <c r="A290" s="67"/>
      <c r="C290" s="47"/>
      <c r="E290" s="47"/>
      <c r="F290" s="68"/>
    </row>
    <row r="291" spans="1:6" x14ac:dyDescent="0.35">
      <c r="A291" s="67"/>
      <c r="C291" s="47"/>
      <c r="E291" s="47"/>
      <c r="F291" s="68"/>
    </row>
    <row r="292" spans="1:6" x14ac:dyDescent="0.35">
      <c r="A292" s="67"/>
      <c r="C292" s="47"/>
      <c r="E292" s="47"/>
      <c r="F292" s="68"/>
    </row>
    <row r="293" spans="1:6" x14ac:dyDescent="0.35">
      <c r="A293" s="67"/>
      <c r="C293" s="47"/>
      <c r="E293" s="47"/>
      <c r="F293" s="68"/>
    </row>
    <row r="294" spans="1:6" x14ac:dyDescent="0.35">
      <c r="A294" s="67"/>
      <c r="C294" s="47"/>
      <c r="E294" s="47"/>
      <c r="F294" s="68"/>
    </row>
    <row r="295" spans="1:6" ht="15" customHeight="1" x14ac:dyDescent="0.35">
      <c r="A295" s="67"/>
      <c r="C295" s="47"/>
      <c r="E295" s="47"/>
      <c r="F295" s="68"/>
    </row>
    <row r="296" spans="1:6" x14ac:dyDescent="0.35">
      <c r="A296" s="67"/>
      <c r="C296" s="47"/>
      <c r="E296" s="47"/>
      <c r="F296" s="68"/>
    </row>
    <row r="297" spans="1:6" ht="15" customHeight="1" x14ac:dyDescent="0.35">
      <c r="A297" s="67"/>
      <c r="C297" s="47"/>
      <c r="E297" s="47"/>
      <c r="F297" s="68"/>
    </row>
    <row r="298" spans="1:6" x14ac:dyDescent="0.35">
      <c r="A298" s="67"/>
      <c r="C298" s="47"/>
      <c r="E298" s="47"/>
      <c r="F298" s="68"/>
    </row>
    <row r="299" spans="1:6" x14ac:dyDescent="0.35">
      <c r="A299" s="67"/>
      <c r="C299" s="47"/>
      <c r="E299" s="47"/>
      <c r="F299" s="68"/>
    </row>
    <row r="300" spans="1:6" x14ac:dyDescent="0.35">
      <c r="A300" s="67"/>
      <c r="C300" s="47"/>
      <c r="E300" s="47"/>
      <c r="F300" s="68"/>
    </row>
    <row r="301" spans="1:6" ht="15" customHeight="1" x14ac:dyDescent="0.35">
      <c r="A301" s="67"/>
      <c r="C301" s="47"/>
      <c r="E301" s="47"/>
      <c r="F301" s="68"/>
    </row>
    <row r="302" spans="1:6" x14ac:dyDescent="0.35">
      <c r="A302" s="67"/>
      <c r="C302" s="47"/>
      <c r="E302" s="47"/>
      <c r="F302" s="68"/>
    </row>
    <row r="303" spans="1:6" x14ac:dyDescent="0.35">
      <c r="A303" s="67"/>
      <c r="C303" s="47"/>
      <c r="E303" s="47"/>
      <c r="F303" s="68"/>
    </row>
    <row r="304" spans="1:6" x14ac:dyDescent="0.35">
      <c r="A304" s="67"/>
      <c r="C304" s="47"/>
      <c r="E304" s="47"/>
      <c r="F304" s="68"/>
    </row>
    <row r="305" spans="1:6" ht="15" customHeight="1" x14ac:dyDescent="0.35">
      <c r="A305" s="67"/>
      <c r="C305" s="47"/>
      <c r="E305" s="47"/>
      <c r="F305" s="68"/>
    </row>
    <row r="306" spans="1:6" x14ac:dyDescent="0.35">
      <c r="A306" s="67"/>
      <c r="C306" s="47"/>
      <c r="E306" s="47"/>
      <c r="F306" s="68"/>
    </row>
    <row r="307" spans="1:6" x14ac:dyDescent="0.35">
      <c r="A307" s="67"/>
      <c r="C307" s="47"/>
      <c r="E307" s="47"/>
      <c r="F307" s="68"/>
    </row>
    <row r="308" spans="1:6" x14ac:dyDescent="0.35">
      <c r="A308" s="67"/>
      <c r="C308" s="47"/>
      <c r="E308" s="47"/>
      <c r="F308" s="68"/>
    </row>
    <row r="309" spans="1:6" ht="15" customHeight="1" x14ac:dyDescent="0.35">
      <c r="A309" s="67"/>
      <c r="C309" s="47"/>
      <c r="E309" s="47"/>
      <c r="F309" s="68"/>
    </row>
    <row r="310" spans="1:6" x14ac:dyDescent="0.35">
      <c r="A310" s="67"/>
      <c r="C310" s="47"/>
      <c r="E310" s="47"/>
      <c r="F310" s="68"/>
    </row>
    <row r="311" spans="1:6" x14ac:dyDescent="0.35">
      <c r="A311" s="67"/>
      <c r="C311" s="47"/>
      <c r="E311" s="47"/>
      <c r="F311" s="68"/>
    </row>
    <row r="312" spans="1:6" x14ac:dyDescent="0.35">
      <c r="A312" s="67"/>
      <c r="C312" s="47"/>
      <c r="E312" s="47"/>
      <c r="F312" s="68"/>
    </row>
    <row r="313" spans="1:6" x14ac:dyDescent="0.35">
      <c r="A313" s="67"/>
      <c r="C313" s="47"/>
      <c r="E313" s="47"/>
      <c r="F313" s="68"/>
    </row>
    <row r="314" spans="1:6" x14ac:dyDescent="0.35">
      <c r="A314" s="67"/>
      <c r="C314" s="47"/>
      <c r="E314" s="47"/>
      <c r="F314" s="68"/>
    </row>
    <row r="315" spans="1:6" ht="13.5" customHeight="1" x14ac:dyDescent="0.35">
      <c r="A315" s="67"/>
      <c r="C315" s="47"/>
      <c r="E315" s="47"/>
      <c r="F315" s="68"/>
    </row>
    <row r="316" spans="1:6" ht="13.5" customHeight="1" x14ac:dyDescent="0.35">
      <c r="A316" s="67"/>
      <c r="C316" s="47"/>
      <c r="E316" s="47"/>
      <c r="F316" s="68"/>
    </row>
    <row r="317" spans="1:6" x14ac:dyDescent="0.35">
      <c r="A317" s="67"/>
      <c r="C317" s="47"/>
      <c r="E317" s="47"/>
      <c r="F317" s="68"/>
    </row>
    <row r="318" spans="1:6" ht="15" customHeight="1" x14ac:dyDescent="0.35">
      <c r="A318" s="67"/>
      <c r="C318" s="47"/>
      <c r="E318" s="47"/>
      <c r="F318" s="68"/>
    </row>
    <row r="319" spans="1:6" x14ac:dyDescent="0.35">
      <c r="A319" s="67"/>
      <c r="C319" s="47"/>
      <c r="E319" s="47"/>
      <c r="F319" s="68"/>
    </row>
    <row r="320" spans="1:6" ht="15" customHeight="1" x14ac:dyDescent="0.35">
      <c r="A320" s="67"/>
      <c r="C320" s="47"/>
      <c r="E320" s="47"/>
      <c r="F320" s="68"/>
    </row>
    <row r="321" spans="1:6" x14ac:dyDescent="0.35">
      <c r="A321" s="67"/>
      <c r="C321" s="47"/>
      <c r="E321" s="47"/>
      <c r="F321" s="68"/>
    </row>
    <row r="322" spans="1:6" x14ac:dyDescent="0.35">
      <c r="A322" s="67"/>
      <c r="C322" s="47"/>
      <c r="E322" s="47"/>
      <c r="F322" s="68"/>
    </row>
    <row r="323" spans="1:6" x14ac:dyDescent="0.35">
      <c r="A323" s="67"/>
      <c r="C323" s="47"/>
      <c r="E323" s="47"/>
      <c r="F323" s="68"/>
    </row>
    <row r="324" spans="1:6" x14ac:dyDescent="0.35">
      <c r="A324" s="67"/>
      <c r="C324" s="47"/>
      <c r="E324" s="47"/>
      <c r="F324" s="68"/>
    </row>
    <row r="325" spans="1:6" x14ac:dyDescent="0.35">
      <c r="A325" s="67"/>
      <c r="C325" s="47"/>
      <c r="E325" s="47"/>
      <c r="F325" s="68"/>
    </row>
    <row r="326" spans="1:6" x14ac:dyDescent="0.35">
      <c r="A326" s="67"/>
      <c r="C326" s="47"/>
      <c r="E326" s="47"/>
      <c r="F326" s="68"/>
    </row>
    <row r="327" spans="1:6" x14ac:dyDescent="0.35">
      <c r="A327" s="67"/>
      <c r="C327" s="47"/>
      <c r="E327" s="47"/>
      <c r="F327" s="68"/>
    </row>
    <row r="328" spans="1:6" x14ac:dyDescent="0.35">
      <c r="A328" s="67"/>
      <c r="C328" s="47"/>
      <c r="E328" s="47"/>
      <c r="F328" s="68"/>
    </row>
    <row r="329" spans="1:6" x14ac:dyDescent="0.35">
      <c r="A329" s="67"/>
      <c r="C329" s="47"/>
      <c r="E329" s="47"/>
      <c r="F329" s="68"/>
    </row>
    <row r="330" spans="1:6" ht="15" customHeight="1" x14ac:dyDescent="0.35">
      <c r="A330" s="67"/>
      <c r="C330" s="47"/>
      <c r="E330" s="47"/>
      <c r="F330" s="68"/>
    </row>
    <row r="331" spans="1:6" x14ac:dyDescent="0.35">
      <c r="A331" s="67"/>
      <c r="C331" s="47"/>
      <c r="E331" s="47"/>
      <c r="F331" s="68"/>
    </row>
    <row r="332" spans="1:6" x14ac:dyDescent="0.35">
      <c r="A332" s="67"/>
      <c r="C332" s="47"/>
      <c r="E332" s="47"/>
      <c r="F332" s="68"/>
    </row>
    <row r="333" spans="1:6" x14ac:dyDescent="0.35">
      <c r="A333" s="67"/>
      <c r="C333" s="47"/>
      <c r="E333" s="47"/>
      <c r="F333" s="68"/>
    </row>
    <row r="334" spans="1:6" x14ac:dyDescent="0.35">
      <c r="A334" s="67"/>
      <c r="C334" s="47"/>
      <c r="E334" s="47"/>
      <c r="F334" s="68"/>
    </row>
    <row r="335" spans="1:6" ht="15" customHeight="1" x14ac:dyDescent="0.35">
      <c r="A335" s="67"/>
      <c r="C335" s="47"/>
      <c r="E335" s="47"/>
      <c r="F335" s="68"/>
    </row>
    <row r="336" spans="1:6" x14ac:dyDescent="0.35">
      <c r="A336" s="67"/>
      <c r="C336" s="47"/>
      <c r="E336" s="47"/>
      <c r="F336" s="68"/>
    </row>
    <row r="337" spans="1:6" x14ac:dyDescent="0.35">
      <c r="A337" s="67"/>
      <c r="C337" s="47"/>
      <c r="E337" s="47"/>
      <c r="F337" s="68"/>
    </row>
    <row r="338" spans="1:6" x14ac:dyDescent="0.35">
      <c r="A338" s="67"/>
      <c r="C338" s="47"/>
      <c r="E338" s="47"/>
      <c r="F338" s="68"/>
    </row>
    <row r="339" spans="1:6" x14ac:dyDescent="0.35">
      <c r="A339" s="67"/>
      <c r="C339" s="47"/>
      <c r="E339" s="47"/>
      <c r="F339" s="68"/>
    </row>
    <row r="340" spans="1:6" x14ac:dyDescent="0.35">
      <c r="A340" s="67"/>
      <c r="C340" s="47"/>
      <c r="E340" s="47"/>
      <c r="F340" s="68"/>
    </row>
    <row r="341" spans="1:6" x14ac:dyDescent="0.35">
      <c r="A341" s="67"/>
      <c r="C341" s="47"/>
      <c r="E341" s="47"/>
      <c r="F341" s="68"/>
    </row>
    <row r="342" spans="1:6" x14ac:dyDescent="0.35">
      <c r="A342" s="67"/>
      <c r="C342" s="47"/>
      <c r="E342" s="47"/>
      <c r="F342" s="68"/>
    </row>
    <row r="343" spans="1:6" x14ac:dyDescent="0.35">
      <c r="A343" s="67"/>
      <c r="C343" s="47"/>
      <c r="E343" s="47"/>
      <c r="F343" s="68"/>
    </row>
    <row r="344" spans="1:6" ht="15" customHeight="1" x14ac:dyDescent="0.35">
      <c r="A344" s="67"/>
      <c r="C344" s="47"/>
      <c r="E344" s="47"/>
      <c r="F344" s="68"/>
    </row>
    <row r="345" spans="1:6" x14ac:dyDescent="0.35">
      <c r="A345" s="67"/>
      <c r="C345" s="47"/>
      <c r="E345" s="47"/>
      <c r="F345" s="68"/>
    </row>
    <row r="346" spans="1:6" x14ac:dyDescent="0.35">
      <c r="A346" s="67"/>
      <c r="C346" s="47"/>
      <c r="E346" s="47"/>
      <c r="F346" s="68"/>
    </row>
    <row r="347" spans="1:6" x14ac:dyDescent="0.35">
      <c r="A347" s="67"/>
      <c r="C347" s="47"/>
      <c r="E347" s="47"/>
      <c r="F347" s="68"/>
    </row>
    <row r="348" spans="1:6" x14ac:dyDescent="0.35">
      <c r="A348" s="67"/>
      <c r="C348" s="47"/>
      <c r="E348" s="47"/>
      <c r="F348" s="68"/>
    </row>
    <row r="349" spans="1:6" x14ac:dyDescent="0.35">
      <c r="A349" s="67"/>
      <c r="C349" s="47"/>
      <c r="E349" s="47"/>
      <c r="F349" s="68"/>
    </row>
    <row r="350" spans="1:6" x14ac:dyDescent="0.35">
      <c r="A350" s="67"/>
      <c r="C350" s="47"/>
      <c r="E350" s="47"/>
      <c r="F350" s="68"/>
    </row>
    <row r="351" spans="1:6" x14ac:dyDescent="0.35">
      <c r="A351" s="67"/>
      <c r="C351" s="47"/>
      <c r="E351" s="47"/>
      <c r="F351" s="68"/>
    </row>
    <row r="352" spans="1:6" x14ac:dyDescent="0.35">
      <c r="A352" s="67"/>
      <c r="C352" s="47"/>
      <c r="E352" s="47"/>
      <c r="F352" s="68"/>
    </row>
    <row r="353" spans="1:6" x14ac:dyDescent="0.35">
      <c r="A353" s="67"/>
      <c r="C353" s="47"/>
      <c r="E353" s="47"/>
      <c r="F353" s="68"/>
    </row>
    <row r="354" spans="1:6" x14ac:dyDescent="0.35">
      <c r="A354" s="67"/>
      <c r="C354" s="47"/>
      <c r="E354" s="47"/>
      <c r="F354" s="68"/>
    </row>
    <row r="355" spans="1:6" ht="15" customHeight="1" x14ac:dyDescent="0.35">
      <c r="A355" s="67"/>
      <c r="C355" s="47"/>
      <c r="E355" s="47"/>
      <c r="F355" s="68"/>
    </row>
    <row r="356" spans="1:6" x14ac:dyDescent="0.35">
      <c r="A356" s="67"/>
      <c r="C356" s="47"/>
      <c r="E356" s="47"/>
      <c r="F356" s="68"/>
    </row>
    <row r="357" spans="1:6" x14ac:dyDescent="0.35">
      <c r="A357" s="67"/>
      <c r="C357" s="47"/>
      <c r="E357" s="47"/>
      <c r="F357" s="68"/>
    </row>
    <row r="358" spans="1:6" x14ac:dyDescent="0.35">
      <c r="A358" s="67"/>
      <c r="C358" s="47"/>
      <c r="E358" s="47"/>
      <c r="F358" s="68"/>
    </row>
    <row r="359" spans="1:6" x14ac:dyDescent="0.35">
      <c r="A359" s="67"/>
      <c r="C359" s="47"/>
      <c r="E359" s="47"/>
      <c r="F359" s="68"/>
    </row>
    <row r="360" spans="1:6" x14ac:dyDescent="0.35">
      <c r="A360" s="67"/>
      <c r="C360" s="47"/>
      <c r="E360" s="47"/>
      <c r="F360" s="68"/>
    </row>
    <row r="361" spans="1:6" x14ac:dyDescent="0.35">
      <c r="A361" s="67"/>
      <c r="C361" s="47"/>
      <c r="E361" s="47"/>
      <c r="F361" s="68"/>
    </row>
    <row r="362" spans="1:6" ht="15" customHeight="1" x14ac:dyDescent="0.35">
      <c r="A362" s="67"/>
      <c r="C362" s="47"/>
      <c r="E362" s="47"/>
      <c r="F362" s="68"/>
    </row>
    <row r="363" spans="1:6" x14ac:dyDescent="0.35">
      <c r="A363" s="67"/>
      <c r="C363" s="47"/>
      <c r="E363" s="47"/>
      <c r="F363" s="68"/>
    </row>
    <row r="364" spans="1:6" x14ac:dyDescent="0.35">
      <c r="A364" s="67"/>
      <c r="C364" s="47"/>
      <c r="E364" s="47"/>
      <c r="F364" s="68"/>
    </row>
    <row r="365" spans="1:6" ht="15" customHeight="1" x14ac:dyDescent="0.35">
      <c r="A365" s="67"/>
      <c r="C365" s="47"/>
      <c r="E365" s="47"/>
      <c r="F365" s="68"/>
    </row>
    <row r="366" spans="1:6" x14ac:dyDescent="0.35">
      <c r="A366" s="67"/>
      <c r="C366" s="47"/>
      <c r="E366" s="47"/>
      <c r="F366" s="68"/>
    </row>
    <row r="367" spans="1:6" x14ac:dyDescent="0.35">
      <c r="A367" s="67"/>
      <c r="C367" s="47"/>
      <c r="E367" s="47"/>
      <c r="F367" s="68"/>
    </row>
    <row r="368" spans="1:6" x14ac:dyDescent="0.35">
      <c r="A368" s="67"/>
      <c r="C368" s="47"/>
      <c r="E368" s="47"/>
      <c r="F368" s="68"/>
    </row>
    <row r="369" spans="1:6" x14ac:dyDescent="0.35">
      <c r="A369" s="67"/>
      <c r="C369" s="47"/>
      <c r="E369" s="47"/>
      <c r="F369" s="68"/>
    </row>
    <row r="370" spans="1:6" x14ac:dyDescent="0.35">
      <c r="A370" s="67"/>
      <c r="C370" s="47"/>
      <c r="E370" s="47"/>
      <c r="F370" s="68"/>
    </row>
    <row r="371" spans="1:6" x14ac:dyDescent="0.35">
      <c r="A371" s="67"/>
      <c r="C371" s="47"/>
      <c r="E371" s="47"/>
      <c r="F371" s="68"/>
    </row>
    <row r="372" spans="1:6" x14ac:dyDescent="0.35">
      <c r="A372" s="67"/>
      <c r="C372" s="47"/>
      <c r="E372" s="47"/>
      <c r="F372" s="68"/>
    </row>
    <row r="373" spans="1:6" x14ac:dyDescent="0.35">
      <c r="A373" s="67"/>
      <c r="C373" s="47"/>
      <c r="E373" s="47"/>
      <c r="F373" s="68"/>
    </row>
    <row r="374" spans="1:6" x14ac:dyDescent="0.35">
      <c r="A374" s="67"/>
      <c r="C374" s="47"/>
      <c r="E374" s="47"/>
      <c r="F374" s="68"/>
    </row>
    <row r="375" spans="1:6" x14ac:dyDescent="0.35">
      <c r="A375" s="67"/>
      <c r="C375" s="47"/>
      <c r="E375" s="47"/>
      <c r="F375" s="68"/>
    </row>
    <row r="376" spans="1:6" x14ac:dyDescent="0.35">
      <c r="A376" s="67"/>
      <c r="C376" s="47"/>
      <c r="E376" s="47"/>
      <c r="F376" s="68"/>
    </row>
    <row r="377" spans="1:6" x14ac:dyDescent="0.35">
      <c r="A377" s="67"/>
      <c r="C377" s="47"/>
      <c r="E377" s="47"/>
      <c r="F377" s="68"/>
    </row>
    <row r="378" spans="1:6" x14ac:dyDescent="0.35">
      <c r="A378" s="67"/>
      <c r="C378" s="47"/>
      <c r="E378" s="47"/>
      <c r="F378" s="68"/>
    </row>
    <row r="379" spans="1:6" x14ac:dyDescent="0.35">
      <c r="A379" s="67"/>
      <c r="C379" s="47"/>
      <c r="E379" s="47"/>
      <c r="F379" s="68"/>
    </row>
    <row r="380" spans="1:6" x14ac:dyDescent="0.35">
      <c r="A380" s="67"/>
      <c r="C380" s="47"/>
      <c r="E380" s="47"/>
      <c r="F380" s="68"/>
    </row>
    <row r="381" spans="1:6" x14ac:dyDescent="0.35">
      <c r="A381" s="67"/>
      <c r="C381" s="47"/>
      <c r="E381" s="47"/>
      <c r="F381" s="68"/>
    </row>
    <row r="382" spans="1:6" x14ac:dyDescent="0.35">
      <c r="A382" s="67"/>
      <c r="C382" s="47"/>
      <c r="E382" s="47"/>
      <c r="F382" s="68"/>
    </row>
    <row r="383" spans="1:6" x14ac:dyDescent="0.35">
      <c r="A383" s="67"/>
      <c r="C383" s="47"/>
      <c r="E383" s="47"/>
      <c r="F383" s="68"/>
    </row>
    <row r="384" spans="1:6" x14ac:dyDescent="0.35">
      <c r="A384" s="67"/>
      <c r="C384" s="47"/>
      <c r="E384" s="47"/>
      <c r="F384" s="68"/>
    </row>
    <row r="385" spans="1:6" x14ac:dyDescent="0.35">
      <c r="A385" s="67"/>
      <c r="C385" s="47"/>
      <c r="E385" s="47"/>
      <c r="F385" s="68"/>
    </row>
    <row r="386" spans="1:6" ht="15" customHeight="1" x14ac:dyDescent="0.35">
      <c r="A386" s="67"/>
      <c r="C386" s="47"/>
      <c r="E386" s="47"/>
      <c r="F386" s="68"/>
    </row>
    <row r="387" spans="1:6" x14ac:dyDescent="0.35">
      <c r="A387" s="67"/>
      <c r="C387" s="47"/>
      <c r="E387" s="47"/>
      <c r="F387" s="68"/>
    </row>
    <row r="388" spans="1:6" x14ac:dyDescent="0.35">
      <c r="A388" s="67"/>
      <c r="C388" s="47"/>
      <c r="E388" s="47"/>
      <c r="F388" s="68"/>
    </row>
    <row r="389" spans="1:6" x14ac:dyDescent="0.35">
      <c r="A389" s="67"/>
      <c r="C389" s="47"/>
      <c r="E389" s="47"/>
      <c r="F389" s="68"/>
    </row>
    <row r="390" spans="1:6" x14ac:dyDescent="0.35">
      <c r="A390" s="67"/>
      <c r="C390" s="47"/>
      <c r="E390" s="47"/>
      <c r="F390" s="68"/>
    </row>
    <row r="391" spans="1:6" ht="15" customHeight="1" x14ac:dyDescent="0.35">
      <c r="A391" s="67"/>
      <c r="C391" s="47"/>
      <c r="E391" s="47"/>
      <c r="F391" s="68"/>
    </row>
    <row r="392" spans="1:6" x14ac:dyDescent="0.35">
      <c r="A392" s="67"/>
      <c r="C392" s="47"/>
      <c r="E392" s="47"/>
      <c r="F392" s="68"/>
    </row>
    <row r="393" spans="1:6" ht="15" customHeight="1" x14ac:dyDescent="0.35">
      <c r="A393" s="67"/>
      <c r="C393" s="47"/>
      <c r="E393" s="47"/>
      <c r="F393" s="68"/>
    </row>
    <row r="394" spans="1:6" x14ac:dyDescent="0.35">
      <c r="A394" s="67"/>
      <c r="C394" s="47"/>
      <c r="E394" s="47"/>
      <c r="F394" s="68"/>
    </row>
    <row r="395" spans="1:6" x14ac:dyDescent="0.35">
      <c r="A395" s="67"/>
      <c r="C395" s="47"/>
      <c r="E395" s="47"/>
      <c r="F395" s="68"/>
    </row>
    <row r="396" spans="1:6" x14ac:dyDescent="0.35">
      <c r="A396" s="67"/>
      <c r="C396" s="47"/>
      <c r="E396" s="47"/>
      <c r="F396" s="68"/>
    </row>
    <row r="397" spans="1:6" x14ac:dyDescent="0.35">
      <c r="A397" s="67"/>
      <c r="C397" s="47"/>
      <c r="E397" s="47"/>
      <c r="F397" s="68"/>
    </row>
    <row r="398" spans="1:6" x14ac:dyDescent="0.35">
      <c r="A398" s="67"/>
      <c r="C398" s="47"/>
      <c r="E398" s="47"/>
      <c r="F398" s="68"/>
    </row>
    <row r="399" spans="1:6" x14ac:dyDescent="0.35">
      <c r="A399" s="67"/>
      <c r="C399" s="47"/>
      <c r="E399" s="47"/>
      <c r="F399" s="68"/>
    </row>
    <row r="400" spans="1:6" x14ac:dyDescent="0.35">
      <c r="A400" s="67"/>
      <c r="C400" s="47"/>
      <c r="E400" s="47"/>
      <c r="F400" s="68"/>
    </row>
    <row r="401" spans="1:6" ht="15" customHeight="1" x14ac:dyDescent="0.35">
      <c r="A401" s="67"/>
      <c r="C401" s="47"/>
      <c r="E401" s="47"/>
      <c r="F401" s="68"/>
    </row>
    <row r="402" spans="1:6" x14ac:dyDescent="0.35">
      <c r="A402" s="67"/>
      <c r="C402" s="47"/>
      <c r="E402" s="47"/>
      <c r="F402" s="68"/>
    </row>
    <row r="403" spans="1:6" x14ac:dyDescent="0.35">
      <c r="A403" s="67"/>
      <c r="C403" s="47"/>
      <c r="E403" s="47"/>
      <c r="F403" s="68"/>
    </row>
    <row r="404" spans="1:6" ht="15" customHeight="1" x14ac:dyDescent="0.35">
      <c r="A404" s="67"/>
      <c r="C404" s="47"/>
      <c r="E404" s="47"/>
      <c r="F404" s="68"/>
    </row>
    <row r="405" spans="1:6" x14ac:dyDescent="0.35">
      <c r="A405" s="67"/>
      <c r="C405" s="47"/>
      <c r="E405" s="47"/>
      <c r="F405" s="68"/>
    </row>
    <row r="406" spans="1:6" x14ac:dyDescent="0.35">
      <c r="A406" s="67"/>
      <c r="C406" s="47"/>
      <c r="E406" s="47"/>
      <c r="F406" s="68"/>
    </row>
    <row r="407" spans="1:6" x14ac:dyDescent="0.35">
      <c r="A407" s="67"/>
      <c r="C407" s="47"/>
      <c r="E407" s="47"/>
      <c r="F407" s="68"/>
    </row>
    <row r="408" spans="1:6" x14ac:dyDescent="0.35">
      <c r="A408" s="67"/>
      <c r="C408" s="47"/>
      <c r="E408" s="47"/>
      <c r="F408" s="68"/>
    </row>
    <row r="409" spans="1:6" x14ac:dyDescent="0.35">
      <c r="A409" s="67"/>
      <c r="C409" s="47"/>
      <c r="E409" s="47"/>
      <c r="F409" s="68"/>
    </row>
    <row r="410" spans="1:6" x14ac:dyDescent="0.35">
      <c r="A410" s="67"/>
      <c r="C410" s="47"/>
      <c r="E410" s="47"/>
      <c r="F410" s="68"/>
    </row>
    <row r="411" spans="1:6" x14ac:dyDescent="0.35">
      <c r="A411" s="67"/>
      <c r="C411" s="47"/>
      <c r="E411" s="47"/>
      <c r="F411" s="68"/>
    </row>
    <row r="412" spans="1:6" x14ac:dyDescent="0.35">
      <c r="A412" s="67"/>
      <c r="C412" s="47"/>
      <c r="E412" s="47"/>
      <c r="F412" s="68"/>
    </row>
    <row r="413" spans="1:6" x14ac:dyDescent="0.35">
      <c r="A413" s="67"/>
      <c r="C413" s="47"/>
      <c r="E413" s="47"/>
      <c r="F413" s="68"/>
    </row>
    <row r="414" spans="1:6" x14ac:dyDescent="0.35">
      <c r="A414" s="67"/>
      <c r="C414" s="47"/>
      <c r="E414" s="47"/>
      <c r="F414" s="68"/>
    </row>
    <row r="415" spans="1:6" x14ac:dyDescent="0.35">
      <c r="A415" s="67"/>
      <c r="C415" s="47"/>
      <c r="E415" s="47"/>
      <c r="F415" s="68"/>
    </row>
    <row r="416" spans="1:6" x14ac:dyDescent="0.35">
      <c r="A416" s="67"/>
      <c r="C416" s="47"/>
      <c r="E416" s="47"/>
      <c r="F416" s="68"/>
    </row>
    <row r="417" spans="1:6" x14ac:dyDescent="0.35">
      <c r="A417" s="67"/>
      <c r="C417" s="47"/>
      <c r="E417" s="47"/>
      <c r="F417" s="68"/>
    </row>
    <row r="418" spans="1:6" x14ac:dyDescent="0.35">
      <c r="A418" s="67"/>
      <c r="C418" s="47"/>
      <c r="E418" s="47"/>
      <c r="F418" s="68"/>
    </row>
    <row r="419" spans="1:6" x14ac:dyDescent="0.35">
      <c r="A419" s="67"/>
      <c r="C419" s="47"/>
      <c r="E419" s="47"/>
      <c r="F419" s="68"/>
    </row>
    <row r="420" spans="1:6" x14ac:dyDescent="0.35">
      <c r="A420" s="67"/>
      <c r="C420" s="47"/>
      <c r="E420" s="47"/>
      <c r="F420" s="68"/>
    </row>
    <row r="421" spans="1:6" x14ac:dyDescent="0.35">
      <c r="A421" s="67"/>
      <c r="C421" s="47"/>
      <c r="E421" s="47"/>
      <c r="F421" s="68"/>
    </row>
    <row r="422" spans="1:6" x14ac:dyDescent="0.35">
      <c r="A422" s="67"/>
      <c r="C422" s="47"/>
      <c r="E422" s="47"/>
      <c r="F422" s="68"/>
    </row>
    <row r="423" spans="1:6" x14ac:dyDescent="0.35">
      <c r="A423" s="67"/>
      <c r="C423" s="47"/>
      <c r="E423" s="47"/>
      <c r="F423" s="68"/>
    </row>
    <row r="424" spans="1:6" x14ac:dyDescent="0.35">
      <c r="A424" s="67"/>
      <c r="C424" s="47"/>
      <c r="E424" s="47"/>
      <c r="F424" s="68"/>
    </row>
    <row r="425" spans="1:6" x14ac:dyDescent="0.35">
      <c r="A425" s="67"/>
      <c r="C425" s="47"/>
      <c r="E425" s="47"/>
      <c r="F425" s="68"/>
    </row>
    <row r="426" spans="1:6" x14ac:dyDescent="0.35">
      <c r="A426" s="67"/>
      <c r="C426" s="47"/>
      <c r="E426" s="47"/>
      <c r="F426" s="68"/>
    </row>
    <row r="427" spans="1:6" x14ac:dyDescent="0.35">
      <c r="A427" s="67"/>
      <c r="C427" s="47"/>
      <c r="E427" s="47"/>
      <c r="F427" s="68"/>
    </row>
    <row r="428" spans="1:6" x14ac:dyDescent="0.35">
      <c r="A428" s="67"/>
      <c r="C428" s="47"/>
      <c r="E428" s="47"/>
      <c r="F428" s="68"/>
    </row>
    <row r="429" spans="1:6" x14ac:dyDescent="0.35">
      <c r="A429" s="67"/>
      <c r="C429" s="47"/>
      <c r="E429" s="47"/>
      <c r="F429" s="68"/>
    </row>
    <row r="430" spans="1:6" x14ac:dyDescent="0.35">
      <c r="A430" s="67"/>
      <c r="C430" s="47"/>
      <c r="E430" s="47"/>
      <c r="F430" s="68"/>
    </row>
    <row r="431" spans="1:6" x14ac:dyDescent="0.35">
      <c r="A431" s="67"/>
      <c r="C431" s="47"/>
      <c r="E431" s="47"/>
      <c r="F431" s="68"/>
    </row>
    <row r="432" spans="1:6" x14ac:dyDescent="0.35">
      <c r="A432" s="67"/>
      <c r="C432" s="47"/>
      <c r="E432" s="47"/>
      <c r="F432" s="68"/>
    </row>
    <row r="433" spans="1:6" x14ac:dyDescent="0.35">
      <c r="A433" s="67"/>
      <c r="C433" s="47"/>
      <c r="E433" s="47"/>
      <c r="F433" s="68"/>
    </row>
    <row r="434" spans="1:6" x14ac:dyDescent="0.35">
      <c r="A434" s="67"/>
      <c r="C434" s="47"/>
      <c r="E434" s="47"/>
      <c r="F434" s="68"/>
    </row>
    <row r="435" spans="1:6" x14ac:dyDescent="0.35">
      <c r="A435" s="67"/>
      <c r="C435" s="47"/>
      <c r="E435" s="47"/>
      <c r="F435" s="68"/>
    </row>
    <row r="436" spans="1:6" x14ac:dyDescent="0.35">
      <c r="A436" s="67"/>
      <c r="C436" s="47"/>
      <c r="E436" s="47"/>
      <c r="F436" s="68"/>
    </row>
    <row r="437" spans="1:6" x14ac:dyDescent="0.35">
      <c r="A437" s="67"/>
      <c r="C437" s="47"/>
      <c r="E437" s="47"/>
      <c r="F437" s="68"/>
    </row>
    <row r="438" spans="1:6" x14ac:dyDescent="0.35">
      <c r="A438" s="67"/>
      <c r="C438" s="47"/>
      <c r="E438" s="47"/>
      <c r="F438" s="68"/>
    </row>
    <row r="439" spans="1:6" x14ac:dyDescent="0.35">
      <c r="A439" s="67"/>
      <c r="C439" s="47"/>
      <c r="E439" s="47"/>
      <c r="F439" s="68"/>
    </row>
    <row r="440" spans="1:6" x14ac:dyDescent="0.35">
      <c r="A440" s="67"/>
      <c r="C440" s="47"/>
      <c r="E440" s="47"/>
      <c r="F440" s="68"/>
    </row>
    <row r="441" spans="1:6" x14ac:dyDescent="0.35">
      <c r="A441" s="67"/>
      <c r="C441" s="47"/>
      <c r="E441" s="47"/>
      <c r="F441" s="68"/>
    </row>
    <row r="442" spans="1:6" x14ac:dyDescent="0.35">
      <c r="A442" s="67"/>
      <c r="C442" s="47"/>
      <c r="E442" s="47"/>
      <c r="F442" s="68"/>
    </row>
    <row r="443" spans="1:6" x14ac:dyDescent="0.35">
      <c r="A443" s="67"/>
      <c r="C443" s="47"/>
      <c r="E443" s="47"/>
      <c r="F443" s="68"/>
    </row>
    <row r="444" spans="1:6" x14ac:dyDescent="0.35">
      <c r="A444" s="67"/>
      <c r="C444" s="47"/>
      <c r="E444" s="47"/>
      <c r="F444" s="68"/>
    </row>
    <row r="445" spans="1:6" x14ac:dyDescent="0.35">
      <c r="A445" s="67"/>
      <c r="C445" s="47"/>
      <c r="E445" s="47"/>
      <c r="F445" s="68"/>
    </row>
    <row r="446" spans="1:6" x14ac:dyDescent="0.35">
      <c r="A446" s="67"/>
      <c r="C446" s="47"/>
      <c r="E446" s="47"/>
      <c r="F446" s="68"/>
    </row>
    <row r="447" spans="1:6" x14ac:dyDescent="0.35">
      <c r="A447" s="67"/>
      <c r="C447" s="47"/>
      <c r="E447" s="47"/>
      <c r="F447" s="68"/>
    </row>
    <row r="448" spans="1:6" x14ac:dyDescent="0.35">
      <c r="A448" s="67"/>
      <c r="C448" s="47"/>
      <c r="E448" s="47"/>
      <c r="F448" s="68"/>
    </row>
    <row r="449" spans="1:6" x14ac:dyDescent="0.35">
      <c r="A449" s="67"/>
      <c r="C449" s="47"/>
      <c r="E449" s="47"/>
      <c r="F449" s="68"/>
    </row>
    <row r="450" spans="1:6" x14ac:dyDescent="0.35">
      <c r="A450" s="67"/>
      <c r="C450" s="47"/>
      <c r="E450" s="47"/>
      <c r="F450" s="68"/>
    </row>
    <row r="451" spans="1:6" x14ac:dyDescent="0.35">
      <c r="A451" s="67"/>
      <c r="C451" s="47"/>
      <c r="E451" s="47"/>
      <c r="F451" s="68"/>
    </row>
    <row r="452" spans="1:6" x14ac:dyDescent="0.35">
      <c r="A452" s="67"/>
      <c r="C452" s="47"/>
      <c r="E452" s="47"/>
      <c r="F452" s="68"/>
    </row>
    <row r="453" spans="1:6" x14ac:dyDescent="0.35">
      <c r="A453" s="67"/>
      <c r="C453" s="47"/>
      <c r="E453" s="47"/>
      <c r="F453" s="68"/>
    </row>
    <row r="454" spans="1:6" x14ac:dyDescent="0.35">
      <c r="A454" s="67"/>
      <c r="C454" s="47"/>
      <c r="E454" s="47"/>
    </row>
    <row r="455" spans="1:6" x14ac:dyDescent="0.35">
      <c r="A455" s="67"/>
      <c r="C455" s="47"/>
      <c r="E455" s="47"/>
    </row>
    <row r="456" spans="1:6" x14ac:dyDescent="0.35">
      <c r="A456" s="67"/>
      <c r="C456" s="47"/>
      <c r="E456" s="47"/>
    </row>
    <row r="457" spans="1:6" x14ac:dyDescent="0.35">
      <c r="A457" s="67"/>
      <c r="C457" s="47"/>
      <c r="E457" s="47"/>
    </row>
    <row r="458" spans="1:6" x14ac:dyDescent="0.35">
      <c r="A458" s="67"/>
      <c r="C458" s="47"/>
      <c r="E458" s="47"/>
    </row>
    <row r="459" spans="1:6" x14ac:dyDescent="0.35">
      <c r="A459" s="67"/>
      <c r="C459" s="47"/>
      <c r="E459" s="47"/>
    </row>
    <row r="460" spans="1:6" x14ac:dyDescent="0.35">
      <c r="A460" s="67"/>
      <c r="C460" s="47"/>
      <c r="E460" s="47"/>
    </row>
    <row r="461" spans="1:6" x14ac:dyDescent="0.35">
      <c r="A461" s="67"/>
      <c r="C461" s="47"/>
      <c r="E461" s="47"/>
    </row>
    <row r="462" spans="1:6" x14ac:dyDescent="0.35">
      <c r="A462" s="67"/>
      <c r="C462" s="47"/>
      <c r="E462" s="47"/>
    </row>
    <row r="463" spans="1:6" x14ac:dyDescent="0.35">
      <c r="A463" s="67"/>
      <c r="C463" s="47"/>
      <c r="E463" s="47"/>
    </row>
    <row r="464" spans="1:6" x14ac:dyDescent="0.35">
      <c r="A464" s="67"/>
      <c r="C464" s="47"/>
      <c r="E464" s="47"/>
    </row>
    <row r="465" spans="1:5" x14ac:dyDescent="0.35">
      <c r="A465" s="67"/>
      <c r="C465" s="47"/>
      <c r="E465" s="47"/>
    </row>
    <row r="466" spans="1:5" x14ac:dyDescent="0.35">
      <c r="A466" s="67"/>
      <c r="C466" s="47"/>
      <c r="E466" s="47"/>
    </row>
    <row r="467" spans="1:5" x14ac:dyDescent="0.35">
      <c r="A467" s="67"/>
      <c r="C467" s="47"/>
      <c r="E467" s="47"/>
    </row>
    <row r="468" spans="1:5" x14ac:dyDescent="0.35">
      <c r="A468" s="67"/>
      <c r="C468" s="47"/>
      <c r="E468" s="47"/>
    </row>
    <row r="469" spans="1:5" x14ac:dyDescent="0.35">
      <c r="A469" s="67"/>
      <c r="C469" s="47"/>
      <c r="E469" s="47"/>
    </row>
    <row r="470" spans="1:5" x14ac:dyDescent="0.35">
      <c r="A470" s="67"/>
      <c r="C470" s="47"/>
      <c r="E470" s="47"/>
    </row>
    <row r="471" spans="1:5" x14ac:dyDescent="0.35">
      <c r="A471" s="67"/>
      <c r="C471" s="47"/>
      <c r="E471" s="47"/>
    </row>
    <row r="472" spans="1:5" x14ac:dyDescent="0.35">
      <c r="A472" s="67"/>
      <c r="C472" s="47"/>
      <c r="E472" s="47"/>
    </row>
    <row r="473" spans="1:5" x14ac:dyDescent="0.35">
      <c r="A473" s="67"/>
      <c r="C473" s="47"/>
      <c r="E473" s="47"/>
    </row>
    <row r="474" spans="1:5" x14ac:dyDescent="0.35">
      <c r="A474" s="67"/>
      <c r="C474" s="47"/>
      <c r="E474" s="47"/>
    </row>
    <row r="475" spans="1:5" x14ac:dyDescent="0.35">
      <c r="A475" s="67"/>
      <c r="C475" s="47"/>
      <c r="E475" s="47"/>
    </row>
    <row r="476" spans="1:5" x14ac:dyDescent="0.35">
      <c r="A476" s="67"/>
      <c r="C476" s="47"/>
      <c r="E476" s="47"/>
    </row>
    <row r="477" spans="1:5" x14ac:dyDescent="0.35">
      <c r="A477" s="67"/>
      <c r="C477" s="47"/>
      <c r="E477" s="47"/>
    </row>
    <row r="478" spans="1:5" x14ac:dyDescent="0.35">
      <c r="A478" s="67"/>
      <c r="C478" s="47"/>
      <c r="E478" s="47"/>
    </row>
    <row r="479" spans="1:5" x14ac:dyDescent="0.35">
      <c r="A479" s="67"/>
      <c r="C479" s="47"/>
      <c r="E479" s="47"/>
    </row>
    <row r="480" spans="1:5" x14ac:dyDescent="0.35">
      <c r="A480" s="67"/>
      <c r="C480" s="47"/>
      <c r="E480" s="47"/>
    </row>
    <row r="481" spans="1:5" x14ac:dyDescent="0.35">
      <c r="A481" s="67"/>
      <c r="C481" s="47"/>
      <c r="E481" s="47"/>
    </row>
    <row r="482" spans="1:5" x14ac:dyDescent="0.35">
      <c r="A482" s="67"/>
      <c r="C482" s="47"/>
      <c r="E482" s="47"/>
    </row>
    <row r="483" spans="1:5" x14ac:dyDescent="0.35">
      <c r="A483" s="67"/>
      <c r="C483" s="47"/>
      <c r="E483" s="47"/>
    </row>
    <row r="484" spans="1:5" x14ac:dyDescent="0.35">
      <c r="A484" s="67"/>
      <c r="C484" s="47"/>
      <c r="E484" s="47"/>
    </row>
    <row r="485" spans="1:5" x14ac:dyDescent="0.35">
      <c r="A485" s="67"/>
      <c r="C485" s="47"/>
      <c r="E485" s="47"/>
    </row>
    <row r="486" spans="1:5" x14ac:dyDescent="0.35">
      <c r="A486" s="67"/>
      <c r="C486" s="47"/>
      <c r="E486" s="47"/>
    </row>
    <row r="487" spans="1:5" x14ac:dyDescent="0.35">
      <c r="A487" s="67"/>
      <c r="C487" s="47"/>
      <c r="E487" s="47"/>
    </row>
    <row r="488" spans="1:5" x14ac:dyDescent="0.35">
      <c r="A488" s="67"/>
      <c r="C488" s="47"/>
      <c r="E488" s="47"/>
    </row>
    <row r="489" spans="1:5" x14ac:dyDescent="0.35">
      <c r="A489" s="67"/>
      <c r="C489" s="47"/>
      <c r="E489" s="47"/>
    </row>
    <row r="490" spans="1:5" x14ac:dyDescent="0.35">
      <c r="A490" s="67"/>
      <c r="C490" s="47"/>
      <c r="E490" s="47"/>
    </row>
    <row r="491" spans="1:5" x14ac:dyDescent="0.35">
      <c r="A491" s="67"/>
      <c r="C491" s="47"/>
      <c r="E491" s="47"/>
    </row>
    <row r="492" spans="1:5" x14ac:dyDescent="0.35">
      <c r="A492" s="67"/>
      <c r="C492" s="47"/>
      <c r="E492" s="47"/>
    </row>
    <row r="493" spans="1:5" x14ac:dyDescent="0.35">
      <c r="A493" s="67"/>
      <c r="C493" s="47"/>
      <c r="E493" s="47"/>
    </row>
    <row r="494" spans="1:5" x14ac:dyDescent="0.35">
      <c r="A494" s="67"/>
      <c r="C494" s="47"/>
      <c r="E494" s="47"/>
    </row>
    <row r="495" spans="1:5" x14ac:dyDescent="0.35">
      <c r="A495" s="67"/>
      <c r="C495" s="47"/>
      <c r="E495" s="47"/>
    </row>
    <row r="496" spans="1:5" x14ac:dyDescent="0.35">
      <c r="A496" s="67"/>
      <c r="C496" s="47"/>
      <c r="E496" s="47"/>
    </row>
    <row r="497" spans="1:5" x14ac:dyDescent="0.35">
      <c r="A497" s="67"/>
      <c r="C497" s="47"/>
      <c r="E497" s="47"/>
    </row>
    <row r="498" spans="1:5" x14ac:dyDescent="0.35">
      <c r="A498" s="67"/>
      <c r="C498" s="47"/>
      <c r="E498" s="47"/>
    </row>
    <row r="499" spans="1:5" x14ac:dyDescent="0.35">
      <c r="A499" s="67"/>
      <c r="C499" s="47"/>
      <c r="E499" s="47"/>
    </row>
    <row r="500" spans="1:5" x14ac:dyDescent="0.35">
      <c r="A500" s="67"/>
      <c r="C500" s="47"/>
      <c r="E500" s="47"/>
    </row>
    <row r="501" spans="1:5" x14ac:dyDescent="0.35">
      <c r="A501" s="67"/>
      <c r="C501" s="47"/>
      <c r="E501" s="47"/>
    </row>
    <row r="502" spans="1:5" x14ac:dyDescent="0.35">
      <c r="A502" s="67"/>
      <c r="C502" s="47"/>
      <c r="E502" s="47"/>
    </row>
    <row r="503" spans="1:5" x14ac:dyDescent="0.35">
      <c r="A503" s="67"/>
      <c r="C503" s="47"/>
      <c r="E503" s="47"/>
    </row>
    <row r="504" spans="1:5" x14ac:dyDescent="0.35">
      <c r="A504" s="67"/>
      <c r="C504" s="47"/>
      <c r="E504" s="47"/>
    </row>
    <row r="505" spans="1:5" x14ac:dyDescent="0.35">
      <c r="A505" s="67"/>
      <c r="C505" s="47"/>
      <c r="E505" s="47"/>
    </row>
    <row r="506" spans="1:5" x14ac:dyDescent="0.35">
      <c r="A506" s="67"/>
      <c r="C506" s="47"/>
      <c r="E506" s="47"/>
    </row>
    <row r="507" spans="1:5" x14ac:dyDescent="0.35">
      <c r="A507" s="67"/>
      <c r="C507" s="47"/>
      <c r="E507" s="47"/>
    </row>
  </sheetData>
  <mergeCells count="1">
    <mergeCell ref="C42:E42"/>
  </mergeCells>
  <phoneticPr fontId="15" type="noConversion"/>
  <pageMargins left="0.39370078740157483" right="0.19685039370078741" top="0.59055118110236227" bottom="0.19685039370078741" header="0" footer="0.47244094488188981"/>
  <pageSetup paperSize="9" scale="90" orientation="portrait" verticalDpi="300" r:id="rId1"/>
  <headerFooter alignWithMargins="0">
    <oddHeader>&amp;CCRAFT SHOP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E78B-DAAD-4B4D-9966-6A0740B8FEDA}">
  <sheetPr syncVertical="1" syncRef="A20" transitionEvaluation="1"/>
  <dimension ref="A1:F500"/>
  <sheetViews>
    <sheetView showZeros="0" view="pageBreakPreview" topLeftCell="A20" zoomScaleNormal="100" zoomScaleSheetLayoutView="100" workbookViewId="0">
      <selection activeCell="F31" sqref="F31"/>
    </sheetView>
  </sheetViews>
  <sheetFormatPr defaultColWidth="9.85546875" defaultRowHeight="15" x14ac:dyDescent="0.35"/>
  <cols>
    <col min="1" max="1" width="6.0703125" style="127" customWidth="1"/>
    <col min="2" max="2" width="53" style="7" customWidth="1"/>
    <col min="3" max="3" width="6" style="46" customWidth="1"/>
    <col min="4" max="4" width="5.140625" style="47" customWidth="1"/>
    <col min="5" max="5" width="8.85546875" style="51" customWidth="1"/>
    <col min="6" max="6" width="12.140625" style="52" customWidth="1"/>
    <col min="7" max="16384" width="9.85546875" style="1"/>
  </cols>
  <sheetData>
    <row r="1" spans="1:6" s="36" customFormat="1" ht="17.25" customHeight="1" thickTop="1" x14ac:dyDescent="0.35">
      <c r="A1" s="55" t="s">
        <v>0</v>
      </c>
      <c r="B1" s="53" t="s">
        <v>1</v>
      </c>
      <c r="C1" s="43" t="s">
        <v>2</v>
      </c>
      <c r="D1" s="42" t="s">
        <v>3</v>
      </c>
      <c r="E1" s="44" t="s">
        <v>4</v>
      </c>
      <c r="F1" s="45" t="s">
        <v>19</v>
      </c>
    </row>
    <row r="2" spans="1:6" s="36" customFormat="1" ht="17.25" customHeight="1" x14ac:dyDescent="0.35">
      <c r="A2" s="64"/>
      <c r="B2" s="69" t="s">
        <v>53</v>
      </c>
      <c r="C2" s="97"/>
      <c r="D2" s="98"/>
      <c r="E2" s="95"/>
      <c r="F2" s="96"/>
    </row>
    <row r="3" spans="1:6" x14ac:dyDescent="0.35">
      <c r="A3" s="120"/>
      <c r="B3" s="65"/>
      <c r="E3" s="109"/>
      <c r="F3" s="49">
        <f t="shared" ref="F3:F7" si="0">E3*C3</f>
        <v>0</v>
      </c>
    </row>
    <row r="4" spans="1:6" x14ac:dyDescent="0.35">
      <c r="A4" s="120">
        <v>1</v>
      </c>
      <c r="B4" s="65" t="s">
        <v>54</v>
      </c>
      <c r="C4" s="46">
        <f>5*3</f>
        <v>15</v>
      </c>
      <c r="D4" s="47" t="s">
        <v>23</v>
      </c>
      <c r="E4" s="109"/>
      <c r="F4" s="49">
        <f t="shared" si="0"/>
        <v>0</v>
      </c>
    </row>
    <row r="5" spans="1:6" x14ac:dyDescent="0.35">
      <c r="A5" s="120">
        <v>2</v>
      </c>
      <c r="B5" s="65" t="s">
        <v>55</v>
      </c>
      <c r="C5" s="46">
        <f>C4</f>
        <v>15</v>
      </c>
      <c r="D5" s="47" t="s">
        <v>23</v>
      </c>
      <c r="E5" s="109"/>
      <c r="F5" s="49">
        <f t="shared" si="0"/>
        <v>0</v>
      </c>
    </row>
    <row r="6" spans="1:6" x14ac:dyDescent="0.35">
      <c r="A6" s="120">
        <v>3</v>
      </c>
      <c r="B6" s="65" t="s">
        <v>35</v>
      </c>
      <c r="C6" s="100">
        <f>14*0.1</f>
        <v>1</v>
      </c>
      <c r="D6" s="47" t="s">
        <v>23</v>
      </c>
      <c r="E6" s="112"/>
      <c r="F6" s="49">
        <f t="shared" si="0"/>
        <v>0</v>
      </c>
    </row>
    <row r="7" spans="1:6" x14ac:dyDescent="0.35">
      <c r="A7" s="120">
        <v>4</v>
      </c>
      <c r="B7" s="65" t="s">
        <v>56</v>
      </c>
      <c r="C7" s="100">
        <v>1</v>
      </c>
      <c r="D7" s="47" t="s">
        <v>28</v>
      </c>
      <c r="E7" s="112"/>
      <c r="F7" s="49">
        <f t="shared" si="0"/>
        <v>0</v>
      </c>
    </row>
    <row r="8" spans="1:6" x14ac:dyDescent="0.35">
      <c r="A8" s="120"/>
      <c r="B8" s="65"/>
      <c r="C8" s="100"/>
      <c r="E8" s="112"/>
      <c r="F8" s="93"/>
    </row>
    <row r="9" spans="1:6" ht="15" customHeight="1" x14ac:dyDescent="0.35">
      <c r="A9" s="66"/>
      <c r="B9" s="123" t="s">
        <v>20</v>
      </c>
      <c r="E9" s="110"/>
      <c r="F9" s="49"/>
    </row>
    <row r="10" spans="1:6" ht="15" customHeight="1" x14ac:dyDescent="0.35">
      <c r="A10" s="120"/>
      <c r="B10" s="123"/>
      <c r="C10" s="100"/>
      <c r="E10" s="114"/>
      <c r="F10" s="93"/>
    </row>
    <row r="11" spans="1:6" x14ac:dyDescent="0.35">
      <c r="A11" s="66">
        <v>5</v>
      </c>
      <c r="B11" s="113" t="s">
        <v>30</v>
      </c>
      <c r="C11" s="46">
        <v>1</v>
      </c>
      <c r="D11" s="47" t="s">
        <v>25</v>
      </c>
      <c r="E11" s="110"/>
      <c r="F11" s="49">
        <f>E11*C11</f>
        <v>0</v>
      </c>
    </row>
    <row r="12" spans="1:6" x14ac:dyDescent="0.35">
      <c r="A12" s="66">
        <v>6</v>
      </c>
      <c r="B12" s="82" t="s">
        <v>63</v>
      </c>
      <c r="C12" s="46">
        <v>4</v>
      </c>
      <c r="D12" s="47" t="s">
        <v>25</v>
      </c>
      <c r="E12" s="111"/>
      <c r="F12" s="49">
        <f t="shared" ref="F12:F33" si="1">E12*C12</f>
        <v>0</v>
      </c>
    </row>
    <row r="13" spans="1:6" ht="23.15" x14ac:dyDescent="0.35">
      <c r="A13" s="66">
        <v>7</v>
      </c>
      <c r="B13" s="82" t="s">
        <v>58</v>
      </c>
      <c r="C13" s="46">
        <f>((5+3)*2*2.4)-2</f>
        <v>36</v>
      </c>
      <c r="D13" s="47" t="s">
        <v>23</v>
      </c>
      <c r="E13" s="110"/>
      <c r="F13" s="49">
        <f t="shared" si="1"/>
        <v>0</v>
      </c>
    </row>
    <row r="14" spans="1:6" x14ac:dyDescent="0.35">
      <c r="A14" s="120">
        <v>8</v>
      </c>
      <c r="B14" s="82" t="s">
        <v>59</v>
      </c>
      <c r="C14" s="100">
        <f>5*3</f>
        <v>15</v>
      </c>
      <c r="D14" s="47" t="s">
        <v>23</v>
      </c>
      <c r="E14" s="114"/>
      <c r="F14" s="49">
        <f t="shared" si="1"/>
        <v>0</v>
      </c>
    </row>
    <row r="15" spans="1:6" ht="23.15" x14ac:dyDescent="0.35">
      <c r="A15" s="66">
        <v>9</v>
      </c>
      <c r="B15" s="65" t="s">
        <v>60</v>
      </c>
      <c r="C15" s="46">
        <f>15*1.2</f>
        <v>18</v>
      </c>
      <c r="D15" s="47" t="s">
        <v>16</v>
      </c>
      <c r="E15" s="109"/>
      <c r="F15" s="49">
        <f t="shared" si="1"/>
        <v>0</v>
      </c>
    </row>
    <row r="16" spans="1:6" ht="23.15" x14ac:dyDescent="0.35">
      <c r="A16" s="120">
        <v>10</v>
      </c>
      <c r="B16" s="65" t="s">
        <v>130</v>
      </c>
      <c r="C16" s="100">
        <f>3*5*2.4</f>
        <v>36</v>
      </c>
      <c r="D16" s="47" t="s">
        <v>23</v>
      </c>
      <c r="E16" s="112"/>
      <c r="F16" s="49">
        <f t="shared" si="1"/>
        <v>0</v>
      </c>
    </row>
    <row r="17" spans="1:6" x14ac:dyDescent="0.35">
      <c r="A17" s="120">
        <v>11</v>
      </c>
      <c r="B17" s="65" t="s">
        <v>62</v>
      </c>
      <c r="C17" s="100">
        <v>36</v>
      </c>
      <c r="D17" s="47" t="s">
        <v>23</v>
      </c>
      <c r="E17" s="109"/>
      <c r="F17" s="49">
        <f t="shared" si="1"/>
        <v>0</v>
      </c>
    </row>
    <row r="18" spans="1:6" x14ac:dyDescent="0.35">
      <c r="A18" s="120"/>
      <c r="B18" s="65"/>
      <c r="C18" s="100"/>
      <c r="E18" s="112"/>
      <c r="F18" s="93"/>
    </row>
    <row r="19" spans="1:6" x14ac:dyDescent="0.35">
      <c r="A19" s="66"/>
      <c r="B19" s="102"/>
      <c r="E19" s="109"/>
      <c r="F19" s="49">
        <f t="shared" si="1"/>
        <v>0</v>
      </c>
    </row>
    <row r="20" spans="1:6" x14ac:dyDescent="0.35">
      <c r="A20" s="66"/>
      <c r="B20" s="123" t="s">
        <v>64</v>
      </c>
      <c r="E20" s="128"/>
      <c r="F20" s="49">
        <f t="shared" si="1"/>
        <v>0</v>
      </c>
    </row>
    <row r="21" spans="1:6" x14ac:dyDescent="0.35">
      <c r="A21" s="120"/>
      <c r="B21" s="123"/>
      <c r="C21" s="100"/>
      <c r="E21" s="114"/>
      <c r="F21" s="49">
        <f t="shared" si="1"/>
        <v>0</v>
      </c>
    </row>
    <row r="22" spans="1:6" x14ac:dyDescent="0.35">
      <c r="A22" s="120">
        <v>12</v>
      </c>
      <c r="B22" s="82" t="s">
        <v>65</v>
      </c>
      <c r="C22" s="100">
        <v>1</v>
      </c>
      <c r="D22" s="47" t="s">
        <v>28</v>
      </c>
      <c r="E22" s="114"/>
      <c r="F22" s="49">
        <f t="shared" si="1"/>
        <v>0</v>
      </c>
    </row>
    <row r="23" spans="1:6" x14ac:dyDescent="0.35">
      <c r="A23" s="66">
        <v>13</v>
      </c>
      <c r="B23" s="65" t="s">
        <v>66</v>
      </c>
      <c r="C23" s="46">
        <f>(2.6*3*2)-4 + 5*3</f>
        <v>27</v>
      </c>
      <c r="D23" s="47" t="s">
        <v>23</v>
      </c>
      <c r="E23" s="109"/>
      <c r="F23" s="49">
        <f t="shared" si="1"/>
        <v>0</v>
      </c>
    </row>
    <row r="24" spans="1:6" x14ac:dyDescent="0.35">
      <c r="A24" s="66">
        <v>14</v>
      </c>
      <c r="B24" s="65" t="s">
        <v>94</v>
      </c>
      <c r="C24" s="100">
        <f>C23*2</f>
        <v>54</v>
      </c>
      <c r="D24" s="47" t="s">
        <v>23</v>
      </c>
      <c r="E24" s="112"/>
      <c r="F24" s="49">
        <f t="shared" si="1"/>
        <v>0</v>
      </c>
    </row>
    <row r="25" spans="1:6" x14ac:dyDescent="0.35">
      <c r="A25" s="124">
        <v>15</v>
      </c>
      <c r="B25" s="65" t="s">
        <v>95</v>
      </c>
      <c r="C25" s="100">
        <f>C24</f>
        <v>54</v>
      </c>
      <c r="D25" s="47" t="s">
        <v>23</v>
      </c>
      <c r="E25" s="112"/>
      <c r="F25" s="49">
        <f t="shared" si="1"/>
        <v>0</v>
      </c>
    </row>
    <row r="26" spans="1:6" x14ac:dyDescent="0.35">
      <c r="A26" s="66"/>
      <c r="B26" s="65"/>
      <c r="C26" s="100"/>
      <c r="E26" s="112"/>
      <c r="F26" s="93"/>
    </row>
    <row r="27" spans="1:6" x14ac:dyDescent="0.35">
      <c r="A27" s="66"/>
      <c r="B27" s="123" t="s">
        <v>20</v>
      </c>
      <c r="E27" s="110"/>
      <c r="F27" s="49">
        <f t="shared" si="1"/>
        <v>0</v>
      </c>
    </row>
    <row r="28" spans="1:6" x14ac:dyDescent="0.35">
      <c r="A28" s="66"/>
      <c r="B28" s="123"/>
      <c r="C28" s="100"/>
      <c r="E28" s="114"/>
      <c r="F28" s="93"/>
    </row>
    <row r="29" spans="1:6" x14ac:dyDescent="0.35">
      <c r="A29" s="66">
        <v>16</v>
      </c>
      <c r="B29" s="82" t="s">
        <v>67</v>
      </c>
      <c r="C29" s="46">
        <v>2</v>
      </c>
      <c r="D29" s="47" t="s">
        <v>25</v>
      </c>
      <c r="E29" s="110"/>
      <c r="F29" s="49">
        <f t="shared" si="1"/>
        <v>0</v>
      </c>
    </row>
    <row r="30" spans="1:6" x14ac:dyDescent="0.35">
      <c r="A30" s="124">
        <v>17</v>
      </c>
      <c r="B30" s="82" t="s">
        <v>68</v>
      </c>
      <c r="C30" s="46">
        <v>2</v>
      </c>
      <c r="D30" s="47" t="s">
        <v>25</v>
      </c>
      <c r="E30" s="50"/>
      <c r="F30" s="49">
        <f t="shared" si="1"/>
        <v>0</v>
      </c>
    </row>
    <row r="31" spans="1:6" x14ac:dyDescent="0.35">
      <c r="A31" s="66">
        <v>18</v>
      </c>
      <c r="B31" s="65" t="s">
        <v>69</v>
      </c>
      <c r="C31" s="46">
        <v>2</v>
      </c>
      <c r="D31" s="47" t="s">
        <v>25</v>
      </c>
      <c r="E31" s="50"/>
      <c r="F31" s="49">
        <f t="shared" si="1"/>
        <v>0</v>
      </c>
    </row>
    <row r="32" spans="1:6" x14ac:dyDescent="0.35">
      <c r="A32" s="66">
        <v>19</v>
      </c>
      <c r="B32" s="65" t="s">
        <v>70</v>
      </c>
      <c r="C32" s="46">
        <v>2</v>
      </c>
      <c r="D32" s="47" t="s">
        <v>25</v>
      </c>
      <c r="E32" s="50"/>
      <c r="F32" s="49">
        <f t="shared" si="1"/>
        <v>0</v>
      </c>
    </row>
    <row r="33" spans="1:6" x14ac:dyDescent="0.35">
      <c r="A33" s="66">
        <v>20</v>
      </c>
      <c r="B33" s="65" t="s">
        <v>93</v>
      </c>
      <c r="C33" s="46">
        <v>1</v>
      </c>
      <c r="D33" s="47" t="s">
        <v>25</v>
      </c>
      <c r="E33" s="50"/>
      <c r="F33" s="49">
        <f t="shared" si="1"/>
        <v>0</v>
      </c>
    </row>
    <row r="34" spans="1:6" ht="15.45" thickBot="1" x14ac:dyDescent="0.4">
      <c r="A34" s="120"/>
      <c r="B34" s="65"/>
      <c r="C34" s="99"/>
      <c r="D34" s="99"/>
      <c r="E34" s="83"/>
      <c r="F34" s="93"/>
    </row>
    <row r="35" spans="1:6" ht="15.9" thickTop="1" thickBot="1" x14ac:dyDescent="0.4">
      <c r="A35" s="125"/>
      <c r="B35" s="91"/>
      <c r="C35" s="174" t="s">
        <v>27</v>
      </c>
      <c r="D35" s="175"/>
      <c r="E35" s="176"/>
      <c r="F35" s="117">
        <f>SUM(F3:F31)</f>
        <v>0</v>
      </c>
    </row>
    <row r="36" spans="1:6" ht="15.45" thickTop="1" x14ac:dyDescent="0.35">
      <c r="A36" s="126"/>
      <c r="C36" s="47"/>
      <c r="E36" s="47"/>
      <c r="F36" s="68"/>
    </row>
    <row r="37" spans="1:6" x14ac:dyDescent="0.35">
      <c r="A37" s="126"/>
      <c r="C37" s="47"/>
      <c r="E37" s="47"/>
      <c r="F37" s="68"/>
    </row>
    <row r="38" spans="1:6" x14ac:dyDescent="0.35">
      <c r="A38" s="126"/>
      <c r="C38" s="47"/>
      <c r="E38" s="47"/>
      <c r="F38" s="68"/>
    </row>
    <row r="39" spans="1:6" ht="15" customHeight="1" x14ac:dyDescent="0.35">
      <c r="A39" s="126"/>
      <c r="C39" s="47"/>
      <c r="E39" s="47"/>
      <c r="F39" s="68"/>
    </row>
    <row r="40" spans="1:6" x14ac:dyDescent="0.35">
      <c r="A40" s="126"/>
      <c r="C40" s="47"/>
      <c r="E40" s="47"/>
      <c r="F40" s="68"/>
    </row>
    <row r="41" spans="1:6" x14ac:dyDescent="0.35">
      <c r="A41" s="126"/>
      <c r="C41" s="47"/>
      <c r="E41" s="47"/>
      <c r="F41" s="68"/>
    </row>
    <row r="42" spans="1:6" x14ac:dyDescent="0.35">
      <c r="A42" s="126"/>
      <c r="C42" s="47"/>
      <c r="E42" s="47"/>
      <c r="F42" s="68"/>
    </row>
    <row r="43" spans="1:6" x14ac:dyDescent="0.35">
      <c r="A43" s="126"/>
      <c r="C43" s="47"/>
      <c r="E43" s="47"/>
      <c r="F43" s="68"/>
    </row>
    <row r="44" spans="1:6" ht="15" customHeight="1" x14ac:dyDescent="0.35">
      <c r="A44" s="126"/>
      <c r="C44" s="47"/>
      <c r="E44" s="47"/>
      <c r="F44" s="68"/>
    </row>
    <row r="45" spans="1:6" x14ac:dyDescent="0.35">
      <c r="A45" s="126"/>
      <c r="C45" s="47"/>
      <c r="E45" s="47"/>
      <c r="F45" s="68"/>
    </row>
    <row r="46" spans="1:6" x14ac:dyDescent="0.35">
      <c r="A46" s="126"/>
      <c r="C46" s="47"/>
      <c r="E46" s="47"/>
      <c r="F46" s="68"/>
    </row>
    <row r="47" spans="1:6" x14ac:dyDescent="0.35">
      <c r="A47" s="126"/>
      <c r="C47" s="47"/>
      <c r="E47" s="47"/>
      <c r="F47" s="68"/>
    </row>
    <row r="48" spans="1:6" x14ac:dyDescent="0.35">
      <c r="A48" s="126"/>
      <c r="C48" s="47"/>
      <c r="E48" s="47"/>
      <c r="F48" s="68"/>
    </row>
    <row r="49" spans="1:6" x14ac:dyDescent="0.35">
      <c r="A49" s="126"/>
      <c r="C49" s="47"/>
      <c r="E49" s="47"/>
      <c r="F49" s="68"/>
    </row>
    <row r="50" spans="1:6" x14ac:dyDescent="0.35">
      <c r="A50" s="126"/>
      <c r="C50" s="47"/>
      <c r="E50" s="47"/>
      <c r="F50" s="68"/>
    </row>
    <row r="51" spans="1:6" x14ac:dyDescent="0.35">
      <c r="A51" s="126"/>
      <c r="C51" s="47"/>
      <c r="E51" s="47"/>
      <c r="F51" s="68"/>
    </row>
    <row r="52" spans="1:6" x14ac:dyDescent="0.35">
      <c r="A52" s="126"/>
      <c r="C52" s="47"/>
      <c r="E52" s="47"/>
      <c r="F52" s="68"/>
    </row>
    <row r="53" spans="1:6" x14ac:dyDescent="0.35">
      <c r="A53" s="126"/>
      <c r="C53" s="47"/>
      <c r="E53" s="47"/>
      <c r="F53" s="68"/>
    </row>
    <row r="54" spans="1:6" x14ac:dyDescent="0.35">
      <c r="A54" s="126"/>
      <c r="C54" s="47"/>
      <c r="E54" s="47"/>
      <c r="F54" s="68"/>
    </row>
    <row r="55" spans="1:6" x14ac:dyDescent="0.35">
      <c r="A55" s="126"/>
      <c r="C55" s="47"/>
      <c r="E55" s="47"/>
      <c r="F55" s="68"/>
    </row>
    <row r="56" spans="1:6" x14ac:dyDescent="0.35">
      <c r="A56" s="126"/>
      <c r="C56" s="47"/>
      <c r="E56" s="47"/>
      <c r="F56" s="68"/>
    </row>
    <row r="57" spans="1:6" ht="15" customHeight="1" x14ac:dyDescent="0.35">
      <c r="A57" s="126"/>
      <c r="C57" s="47"/>
      <c r="E57" s="47"/>
      <c r="F57" s="68"/>
    </row>
    <row r="58" spans="1:6" x14ac:dyDescent="0.35">
      <c r="A58" s="126"/>
      <c r="C58" s="47"/>
      <c r="E58" s="47"/>
      <c r="F58" s="68"/>
    </row>
    <row r="59" spans="1:6" x14ac:dyDescent="0.35">
      <c r="A59" s="126"/>
      <c r="C59" s="47"/>
      <c r="E59" s="47"/>
      <c r="F59" s="68"/>
    </row>
    <row r="60" spans="1:6" x14ac:dyDescent="0.35">
      <c r="A60" s="126"/>
      <c r="C60" s="47"/>
      <c r="E60" s="47"/>
      <c r="F60" s="68"/>
    </row>
    <row r="61" spans="1:6" x14ac:dyDescent="0.35">
      <c r="A61" s="126"/>
      <c r="C61" s="47"/>
      <c r="E61" s="47"/>
      <c r="F61" s="68"/>
    </row>
    <row r="62" spans="1:6" x14ac:dyDescent="0.35">
      <c r="A62" s="126"/>
      <c r="C62" s="47"/>
      <c r="E62" s="47"/>
      <c r="F62" s="68"/>
    </row>
    <row r="63" spans="1:6" x14ac:dyDescent="0.35">
      <c r="A63" s="126"/>
      <c r="C63" s="47"/>
      <c r="E63" s="47"/>
      <c r="F63" s="68"/>
    </row>
    <row r="64" spans="1:6" x14ac:dyDescent="0.35">
      <c r="A64" s="126"/>
      <c r="C64" s="47"/>
      <c r="E64" s="47"/>
      <c r="F64" s="68"/>
    </row>
    <row r="65" spans="1:6" x14ac:dyDescent="0.35">
      <c r="A65" s="126"/>
      <c r="C65" s="47"/>
      <c r="E65" s="47"/>
      <c r="F65" s="68"/>
    </row>
    <row r="66" spans="1:6" x14ac:dyDescent="0.35">
      <c r="A66" s="126"/>
      <c r="C66" s="47"/>
      <c r="E66" s="47"/>
      <c r="F66" s="68"/>
    </row>
    <row r="67" spans="1:6" x14ac:dyDescent="0.35">
      <c r="A67" s="126"/>
      <c r="C67" s="47"/>
      <c r="E67" s="47"/>
      <c r="F67" s="68"/>
    </row>
    <row r="68" spans="1:6" x14ac:dyDescent="0.35">
      <c r="A68" s="126"/>
      <c r="C68" s="47"/>
      <c r="E68" s="47"/>
      <c r="F68" s="68"/>
    </row>
    <row r="69" spans="1:6" x14ac:dyDescent="0.35">
      <c r="A69" s="126"/>
      <c r="C69" s="47"/>
      <c r="E69" s="47"/>
      <c r="F69" s="68"/>
    </row>
    <row r="70" spans="1:6" x14ac:dyDescent="0.35">
      <c r="A70" s="126"/>
      <c r="C70" s="47"/>
      <c r="E70" s="47"/>
      <c r="F70" s="68"/>
    </row>
    <row r="71" spans="1:6" x14ac:dyDescent="0.35">
      <c r="A71" s="126"/>
      <c r="C71" s="47"/>
      <c r="E71" s="47"/>
      <c r="F71" s="68"/>
    </row>
    <row r="72" spans="1:6" x14ac:dyDescent="0.35">
      <c r="A72" s="126"/>
      <c r="C72" s="47"/>
      <c r="E72" s="47"/>
      <c r="F72" s="68"/>
    </row>
    <row r="73" spans="1:6" x14ac:dyDescent="0.35">
      <c r="A73" s="126"/>
      <c r="C73" s="47"/>
      <c r="E73" s="47"/>
      <c r="F73" s="68"/>
    </row>
    <row r="74" spans="1:6" x14ac:dyDescent="0.35">
      <c r="A74" s="126"/>
      <c r="C74" s="47"/>
      <c r="E74" s="47"/>
      <c r="F74" s="68"/>
    </row>
    <row r="75" spans="1:6" x14ac:dyDescent="0.35">
      <c r="A75" s="126"/>
      <c r="C75" s="47"/>
      <c r="E75" s="47"/>
      <c r="F75" s="68"/>
    </row>
    <row r="76" spans="1:6" x14ac:dyDescent="0.35">
      <c r="A76" s="126"/>
      <c r="C76" s="47"/>
      <c r="E76" s="47"/>
      <c r="F76" s="68"/>
    </row>
    <row r="77" spans="1:6" x14ac:dyDescent="0.35">
      <c r="A77" s="126"/>
      <c r="C77" s="47"/>
      <c r="E77" s="47"/>
      <c r="F77" s="68"/>
    </row>
    <row r="78" spans="1:6" x14ac:dyDescent="0.35">
      <c r="A78" s="126"/>
      <c r="C78" s="47"/>
      <c r="E78" s="47"/>
      <c r="F78" s="68"/>
    </row>
    <row r="79" spans="1:6" x14ac:dyDescent="0.35">
      <c r="A79" s="126"/>
      <c r="C79" s="47"/>
      <c r="E79" s="47"/>
      <c r="F79" s="68"/>
    </row>
    <row r="80" spans="1:6" x14ac:dyDescent="0.35">
      <c r="A80" s="126"/>
      <c r="C80" s="47"/>
      <c r="E80" s="47"/>
      <c r="F80" s="68"/>
    </row>
    <row r="81" spans="1:6" x14ac:dyDescent="0.35">
      <c r="A81" s="126"/>
      <c r="C81" s="47"/>
      <c r="E81" s="47"/>
      <c r="F81" s="68"/>
    </row>
    <row r="82" spans="1:6" x14ac:dyDescent="0.35">
      <c r="A82" s="126"/>
      <c r="C82" s="47"/>
      <c r="E82" s="47"/>
      <c r="F82" s="68"/>
    </row>
    <row r="83" spans="1:6" x14ac:dyDescent="0.35">
      <c r="A83" s="126"/>
      <c r="C83" s="47"/>
      <c r="E83" s="47"/>
      <c r="F83" s="68"/>
    </row>
    <row r="84" spans="1:6" x14ac:dyDescent="0.35">
      <c r="A84" s="126"/>
      <c r="C84" s="47"/>
      <c r="E84" s="47"/>
      <c r="F84" s="68"/>
    </row>
    <row r="85" spans="1:6" x14ac:dyDescent="0.35">
      <c r="A85" s="126"/>
      <c r="C85" s="47"/>
      <c r="E85" s="47"/>
      <c r="F85" s="68"/>
    </row>
    <row r="86" spans="1:6" x14ac:dyDescent="0.35">
      <c r="A86" s="126"/>
      <c r="C86" s="47"/>
      <c r="E86" s="47"/>
      <c r="F86" s="68"/>
    </row>
    <row r="87" spans="1:6" x14ac:dyDescent="0.35">
      <c r="A87" s="126"/>
      <c r="C87" s="47"/>
      <c r="E87" s="47"/>
      <c r="F87" s="68"/>
    </row>
    <row r="88" spans="1:6" x14ac:dyDescent="0.35">
      <c r="A88" s="126"/>
      <c r="C88" s="47"/>
      <c r="E88" s="47"/>
      <c r="F88" s="68"/>
    </row>
    <row r="89" spans="1:6" x14ac:dyDescent="0.35">
      <c r="A89" s="126"/>
      <c r="C89" s="47"/>
      <c r="E89" s="47"/>
      <c r="F89" s="68"/>
    </row>
    <row r="90" spans="1:6" x14ac:dyDescent="0.35">
      <c r="A90" s="126"/>
      <c r="C90" s="47"/>
      <c r="E90" s="47"/>
      <c r="F90" s="68"/>
    </row>
    <row r="91" spans="1:6" x14ac:dyDescent="0.35">
      <c r="A91" s="126"/>
      <c r="C91" s="47"/>
      <c r="E91" s="47"/>
      <c r="F91" s="68"/>
    </row>
    <row r="92" spans="1:6" x14ac:dyDescent="0.35">
      <c r="A92" s="126"/>
      <c r="C92" s="47"/>
      <c r="E92" s="47"/>
      <c r="F92" s="68"/>
    </row>
    <row r="93" spans="1:6" x14ac:dyDescent="0.35">
      <c r="A93" s="126"/>
      <c r="C93" s="47"/>
      <c r="E93" s="47"/>
      <c r="F93" s="68"/>
    </row>
    <row r="94" spans="1:6" ht="15" customHeight="1" x14ac:dyDescent="0.35">
      <c r="A94" s="126"/>
      <c r="C94" s="47"/>
      <c r="E94" s="47"/>
      <c r="F94" s="68"/>
    </row>
    <row r="95" spans="1:6" x14ac:dyDescent="0.35">
      <c r="A95" s="126"/>
      <c r="C95" s="47"/>
      <c r="E95" s="47"/>
      <c r="F95" s="68"/>
    </row>
    <row r="96" spans="1:6" x14ac:dyDescent="0.35">
      <c r="A96" s="126"/>
      <c r="C96" s="47"/>
      <c r="E96" s="47"/>
      <c r="F96" s="68"/>
    </row>
    <row r="97" spans="1:6" x14ac:dyDescent="0.35">
      <c r="A97" s="126"/>
      <c r="C97" s="47"/>
      <c r="E97" s="47"/>
      <c r="F97" s="68"/>
    </row>
    <row r="98" spans="1:6" x14ac:dyDescent="0.35">
      <c r="A98" s="126"/>
      <c r="C98" s="47"/>
      <c r="E98" s="47"/>
      <c r="F98" s="68"/>
    </row>
    <row r="99" spans="1:6" x14ac:dyDescent="0.35">
      <c r="A99" s="126"/>
      <c r="C99" s="47"/>
      <c r="E99" s="47"/>
      <c r="F99" s="68"/>
    </row>
    <row r="100" spans="1:6" x14ac:dyDescent="0.35">
      <c r="A100" s="126"/>
      <c r="C100" s="47"/>
      <c r="E100" s="47"/>
      <c r="F100" s="68"/>
    </row>
    <row r="101" spans="1:6" x14ac:dyDescent="0.35">
      <c r="A101" s="126"/>
      <c r="C101" s="47"/>
      <c r="E101" s="47"/>
      <c r="F101" s="68"/>
    </row>
    <row r="102" spans="1:6" x14ac:dyDescent="0.35">
      <c r="A102" s="126"/>
      <c r="C102" s="47"/>
      <c r="E102" s="47"/>
      <c r="F102" s="68"/>
    </row>
    <row r="103" spans="1:6" x14ac:dyDescent="0.35">
      <c r="A103" s="126"/>
      <c r="C103" s="47"/>
      <c r="E103" s="47"/>
      <c r="F103" s="68"/>
    </row>
    <row r="104" spans="1:6" x14ac:dyDescent="0.35">
      <c r="A104" s="126"/>
      <c r="C104" s="47"/>
      <c r="E104" s="47"/>
      <c r="F104" s="68"/>
    </row>
    <row r="105" spans="1:6" x14ac:dyDescent="0.35">
      <c r="A105" s="126"/>
      <c r="C105" s="47"/>
      <c r="E105" s="47"/>
      <c r="F105" s="68"/>
    </row>
    <row r="106" spans="1:6" x14ac:dyDescent="0.35">
      <c r="A106" s="126"/>
      <c r="C106" s="47"/>
      <c r="E106" s="47"/>
      <c r="F106" s="68"/>
    </row>
    <row r="107" spans="1:6" ht="15" customHeight="1" x14ac:dyDescent="0.35">
      <c r="A107" s="126"/>
      <c r="C107" s="47"/>
      <c r="E107" s="47"/>
      <c r="F107" s="68"/>
    </row>
    <row r="108" spans="1:6" x14ac:dyDescent="0.35">
      <c r="A108" s="126"/>
      <c r="C108" s="47"/>
      <c r="E108" s="47"/>
      <c r="F108" s="68"/>
    </row>
    <row r="109" spans="1:6" x14ac:dyDescent="0.35">
      <c r="A109" s="126"/>
      <c r="C109" s="47"/>
      <c r="E109" s="47"/>
      <c r="F109" s="68"/>
    </row>
    <row r="110" spans="1:6" x14ac:dyDescent="0.35">
      <c r="A110" s="126"/>
      <c r="C110" s="47"/>
      <c r="E110" s="47"/>
      <c r="F110" s="68"/>
    </row>
    <row r="111" spans="1:6" x14ac:dyDescent="0.35">
      <c r="A111" s="126"/>
      <c r="C111" s="47"/>
      <c r="E111" s="47"/>
      <c r="F111" s="68"/>
    </row>
    <row r="112" spans="1:6" x14ac:dyDescent="0.35">
      <c r="A112" s="126"/>
      <c r="C112" s="47"/>
      <c r="E112" s="47"/>
      <c r="F112" s="68"/>
    </row>
    <row r="113" spans="1:6" x14ac:dyDescent="0.35">
      <c r="A113" s="126"/>
      <c r="C113" s="47"/>
      <c r="E113" s="47"/>
      <c r="F113" s="68"/>
    </row>
    <row r="114" spans="1:6" x14ac:dyDescent="0.35">
      <c r="A114" s="126"/>
      <c r="C114" s="47"/>
      <c r="E114" s="47"/>
      <c r="F114" s="68"/>
    </row>
    <row r="115" spans="1:6" x14ac:dyDescent="0.35">
      <c r="A115" s="126"/>
      <c r="C115" s="47"/>
      <c r="E115" s="47"/>
      <c r="F115" s="68"/>
    </row>
    <row r="116" spans="1:6" x14ac:dyDescent="0.35">
      <c r="A116" s="126"/>
      <c r="C116" s="47"/>
      <c r="E116" s="47"/>
      <c r="F116" s="68"/>
    </row>
    <row r="117" spans="1:6" x14ac:dyDescent="0.35">
      <c r="A117" s="126"/>
      <c r="C117" s="47"/>
      <c r="E117" s="47"/>
      <c r="F117" s="68"/>
    </row>
    <row r="118" spans="1:6" x14ac:dyDescent="0.35">
      <c r="A118" s="126"/>
      <c r="C118" s="47"/>
      <c r="E118" s="47"/>
      <c r="F118" s="68"/>
    </row>
    <row r="119" spans="1:6" x14ac:dyDescent="0.35">
      <c r="A119" s="126"/>
      <c r="C119" s="47"/>
      <c r="E119" s="47"/>
      <c r="F119" s="68"/>
    </row>
    <row r="120" spans="1:6" x14ac:dyDescent="0.35">
      <c r="A120" s="126"/>
      <c r="C120" s="47"/>
      <c r="E120" s="47"/>
      <c r="F120" s="68"/>
    </row>
    <row r="121" spans="1:6" x14ac:dyDescent="0.35">
      <c r="A121" s="126"/>
      <c r="C121" s="47"/>
      <c r="E121" s="47"/>
      <c r="F121" s="68"/>
    </row>
    <row r="122" spans="1:6" x14ac:dyDescent="0.35">
      <c r="A122" s="126"/>
      <c r="C122" s="47"/>
      <c r="E122" s="47"/>
      <c r="F122" s="68"/>
    </row>
    <row r="123" spans="1:6" x14ac:dyDescent="0.35">
      <c r="A123" s="126"/>
      <c r="C123" s="47"/>
      <c r="E123" s="47"/>
      <c r="F123" s="68"/>
    </row>
    <row r="124" spans="1:6" x14ac:dyDescent="0.35">
      <c r="A124" s="126"/>
      <c r="C124" s="47"/>
      <c r="E124" s="47"/>
      <c r="F124" s="68"/>
    </row>
    <row r="125" spans="1:6" x14ac:dyDescent="0.35">
      <c r="A125" s="126"/>
      <c r="C125" s="47"/>
      <c r="E125" s="47"/>
      <c r="F125" s="68"/>
    </row>
    <row r="126" spans="1:6" x14ac:dyDescent="0.35">
      <c r="A126" s="126"/>
      <c r="C126" s="47"/>
      <c r="E126" s="47"/>
      <c r="F126" s="68"/>
    </row>
    <row r="127" spans="1:6" x14ac:dyDescent="0.35">
      <c r="A127" s="126"/>
      <c r="C127" s="47"/>
      <c r="E127" s="47"/>
      <c r="F127" s="68"/>
    </row>
    <row r="128" spans="1:6" x14ac:dyDescent="0.35">
      <c r="A128" s="126"/>
      <c r="C128" s="47"/>
      <c r="E128" s="47"/>
      <c r="F128" s="68"/>
    </row>
    <row r="129" spans="1:6" x14ac:dyDescent="0.35">
      <c r="A129" s="126"/>
      <c r="C129" s="47"/>
      <c r="E129" s="47"/>
      <c r="F129" s="68"/>
    </row>
    <row r="130" spans="1:6" x14ac:dyDescent="0.35">
      <c r="A130" s="126"/>
      <c r="C130" s="47"/>
      <c r="E130" s="47"/>
      <c r="F130" s="68"/>
    </row>
    <row r="131" spans="1:6" x14ac:dyDescent="0.35">
      <c r="A131" s="126"/>
      <c r="C131" s="47"/>
      <c r="E131" s="47"/>
      <c r="F131" s="68"/>
    </row>
    <row r="132" spans="1:6" x14ac:dyDescent="0.35">
      <c r="A132" s="126"/>
      <c r="C132" s="47"/>
      <c r="E132" s="47"/>
      <c r="F132" s="68"/>
    </row>
    <row r="133" spans="1:6" x14ac:dyDescent="0.35">
      <c r="A133" s="126"/>
      <c r="C133" s="47"/>
      <c r="E133" s="47"/>
      <c r="F133" s="68"/>
    </row>
    <row r="134" spans="1:6" x14ac:dyDescent="0.35">
      <c r="A134" s="126"/>
      <c r="C134" s="47"/>
      <c r="E134" s="47"/>
      <c r="F134" s="68"/>
    </row>
    <row r="135" spans="1:6" x14ac:dyDescent="0.35">
      <c r="A135" s="126"/>
      <c r="C135" s="47"/>
      <c r="E135" s="47"/>
      <c r="F135" s="68"/>
    </row>
    <row r="136" spans="1:6" x14ac:dyDescent="0.35">
      <c r="A136" s="126"/>
      <c r="C136" s="47"/>
      <c r="E136" s="47"/>
      <c r="F136" s="68"/>
    </row>
    <row r="137" spans="1:6" x14ac:dyDescent="0.35">
      <c r="A137" s="126"/>
      <c r="C137" s="47"/>
      <c r="E137" s="47"/>
      <c r="F137" s="68"/>
    </row>
    <row r="138" spans="1:6" x14ac:dyDescent="0.35">
      <c r="A138" s="126"/>
      <c r="C138" s="47"/>
      <c r="E138" s="47"/>
      <c r="F138" s="68"/>
    </row>
    <row r="139" spans="1:6" x14ac:dyDescent="0.35">
      <c r="A139" s="126"/>
      <c r="C139" s="47"/>
      <c r="E139" s="47"/>
      <c r="F139" s="68"/>
    </row>
    <row r="140" spans="1:6" x14ac:dyDescent="0.35">
      <c r="A140" s="126"/>
      <c r="C140" s="47"/>
      <c r="E140" s="47"/>
      <c r="F140" s="68"/>
    </row>
    <row r="141" spans="1:6" x14ac:dyDescent="0.35">
      <c r="A141" s="126"/>
      <c r="C141" s="47"/>
      <c r="E141" s="47"/>
      <c r="F141" s="68"/>
    </row>
    <row r="142" spans="1:6" x14ac:dyDescent="0.35">
      <c r="A142" s="126"/>
      <c r="C142" s="47"/>
      <c r="E142" s="47"/>
      <c r="F142" s="68"/>
    </row>
    <row r="143" spans="1:6" x14ac:dyDescent="0.35">
      <c r="A143" s="126"/>
      <c r="C143" s="47"/>
      <c r="E143" s="47"/>
      <c r="F143" s="68"/>
    </row>
    <row r="144" spans="1:6" x14ac:dyDescent="0.35">
      <c r="A144" s="126"/>
      <c r="C144" s="47"/>
      <c r="E144" s="47"/>
      <c r="F144" s="68"/>
    </row>
    <row r="145" spans="1:6" x14ac:dyDescent="0.35">
      <c r="A145" s="126"/>
      <c r="C145" s="47"/>
      <c r="E145" s="47"/>
      <c r="F145" s="68"/>
    </row>
    <row r="146" spans="1:6" x14ac:dyDescent="0.35">
      <c r="A146" s="126"/>
      <c r="C146" s="47"/>
      <c r="E146" s="47"/>
      <c r="F146" s="68"/>
    </row>
    <row r="147" spans="1:6" x14ac:dyDescent="0.35">
      <c r="A147" s="126"/>
      <c r="C147" s="47"/>
      <c r="E147" s="47"/>
      <c r="F147" s="68"/>
    </row>
    <row r="148" spans="1:6" x14ac:dyDescent="0.35">
      <c r="A148" s="126"/>
      <c r="C148" s="47"/>
      <c r="E148" s="47"/>
      <c r="F148" s="68"/>
    </row>
    <row r="149" spans="1:6" x14ac:dyDescent="0.35">
      <c r="A149" s="126"/>
      <c r="C149" s="47"/>
      <c r="E149" s="47"/>
      <c r="F149" s="68"/>
    </row>
    <row r="150" spans="1:6" x14ac:dyDescent="0.35">
      <c r="A150" s="126"/>
      <c r="C150" s="47"/>
      <c r="E150" s="47"/>
      <c r="F150" s="68"/>
    </row>
    <row r="151" spans="1:6" x14ac:dyDescent="0.35">
      <c r="A151" s="126"/>
      <c r="C151" s="47"/>
      <c r="E151" s="47"/>
      <c r="F151" s="68"/>
    </row>
    <row r="152" spans="1:6" ht="15" customHeight="1" x14ac:dyDescent="0.35">
      <c r="A152" s="126"/>
      <c r="C152" s="47"/>
      <c r="E152" s="47"/>
      <c r="F152" s="68"/>
    </row>
    <row r="153" spans="1:6" x14ac:dyDescent="0.35">
      <c r="A153" s="126"/>
      <c r="C153" s="47"/>
      <c r="E153" s="47"/>
      <c r="F153" s="68"/>
    </row>
    <row r="154" spans="1:6" x14ac:dyDescent="0.35">
      <c r="A154" s="126"/>
      <c r="C154" s="47"/>
      <c r="E154" s="47"/>
      <c r="F154" s="68"/>
    </row>
    <row r="155" spans="1:6" x14ac:dyDescent="0.35">
      <c r="A155" s="126"/>
      <c r="C155" s="47"/>
      <c r="E155" s="47"/>
      <c r="F155" s="68"/>
    </row>
    <row r="156" spans="1:6" x14ac:dyDescent="0.35">
      <c r="A156" s="126"/>
      <c r="C156" s="47"/>
      <c r="E156" s="47"/>
      <c r="F156" s="68"/>
    </row>
    <row r="157" spans="1:6" x14ac:dyDescent="0.35">
      <c r="A157" s="126"/>
      <c r="C157" s="47"/>
      <c r="E157" s="47"/>
      <c r="F157" s="68"/>
    </row>
    <row r="158" spans="1:6" x14ac:dyDescent="0.35">
      <c r="A158" s="126"/>
      <c r="C158" s="47"/>
      <c r="E158" s="47"/>
      <c r="F158" s="68"/>
    </row>
    <row r="159" spans="1:6" ht="15" customHeight="1" x14ac:dyDescent="0.35">
      <c r="A159" s="126"/>
      <c r="C159" s="47"/>
      <c r="E159" s="47"/>
      <c r="F159" s="68"/>
    </row>
    <row r="160" spans="1:6" x14ac:dyDescent="0.35">
      <c r="A160" s="126"/>
      <c r="C160" s="47"/>
      <c r="E160" s="47"/>
      <c r="F160" s="68"/>
    </row>
    <row r="161" spans="1:6" x14ac:dyDescent="0.35">
      <c r="A161" s="126"/>
      <c r="C161" s="47"/>
      <c r="E161" s="47"/>
      <c r="F161" s="68"/>
    </row>
    <row r="162" spans="1:6" x14ac:dyDescent="0.35">
      <c r="A162" s="126"/>
      <c r="C162" s="47"/>
      <c r="E162" s="47"/>
      <c r="F162" s="68"/>
    </row>
    <row r="163" spans="1:6" x14ac:dyDescent="0.35">
      <c r="A163" s="126"/>
      <c r="C163" s="47"/>
      <c r="E163" s="47"/>
      <c r="F163" s="68"/>
    </row>
    <row r="164" spans="1:6" ht="15" customHeight="1" x14ac:dyDescent="0.35">
      <c r="A164" s="126"/>
      <c r="C164" s="47"/>
      <c r="E164" s="47"/>
      <c r="F164" s="68"/>
    </row>
    <row r="165" spans="1:6" x14ac:dyDescent="0.35">
      <c r="A165" s="126"/>
      <c r="C165" s="47"/>
      <c r="E165" s="47"/>
      <c r="F165" s="68"/>
    </row>
    <row r="166" spans="1:6" x14ac:dyDescent="0.35">
      <c r="A166" s="126"/>
      <c r="C166" s="47"/>
      <c r="E166" s="47"/>
      <c r="F166" s="68"/>
    </row>
    <row r="167" spans="1:6" x14ac:dyDescent="0.35">
      <c r="A167" s="126"/>
      <c r="C167" s="47"/>
      <c r="E167" s="47"/>
      <c r="F167" s="68"/>
    </row>
    <row r="168" spans="1:6" x14ac:dyDescent="0.35">
      <c r="A168" s="126"/>
      <c r="C168" s="47"/>
      <c r="E168" s="47"/>
      <c r="F168" s="68"/>
    </row>
    <row r="169" spans="1:6" x14ac:dyDescent="0.35">
      <c r="A169" s="126"/>
      <c r="C169" s="47"/>
      <c r="E169" s="47"/>
      <c r="F169" s="68"/>
    </row>
    <row r="170" spans="1:6" x14ac:dyDescent="0.35">
      <c r="A170" s="126"/>
      <c r="C170" s="47"/>
      <c r="E170" s="47"/>
      <c r="F170" s="68"/>
    </row>
    <row r="171" spans="1:6" x14ac:dyDescent="0.35">
      <c r="A171" s="126"/>
      <c r="C171" s="47"/>
      <c r="E171" s="47"/>
      <c r="F171" s="68"/>
    </row>
    <row r="172" spans="1:6" x14ac:dyDescent="0.35">
      <c r="A172" s="126"/>
      <c r="C172" s="47"/>
      <c r="E172" s="47"/>
      <c r="F172" s="68"/>
    </row>
    <row r="173" spans="1:6" ht="15" customHeight="1" x14ac:dyDescent="0.35">
      <c r="A173" s="126"/>
      <c r="C173" s="47"/>
      <c r="E173" s="47"/>
      <c r="F173" s="68"/>
    </row>
    <row r="174" spans="1:6" x14ac:dyDescent="0.35">
      <c r="A174" s="126"/>
      <c r="C174" s="47"/>
      <c r="E174" s="47"/>
      <c r="F174" s="68"/>
    </row>
    <row r="175" spans="1:6" ht="15" customHeight="1" x14ac:dyDescent="0.35">
      <c r="A175" s="126"/>
      <c r="C175" s="47"/>
      <c r="E175" s="47"/>
      <c r="F175" s="68"/>
    </row>
    <row r="176" spans="1:6" x14ac:dyDescent="0.35">
      <c r="A176" s="126"/>
      <c r="C176" s="47"/>
      <c r="E176" s="47"/>
      <c r="F176" s="68"/>
    </row>
    <row r="177" spans="1:6" x14ac:dyDescent="0.35">
      <c r="A177" s="126"/>
      <c r="C177" s="47"/>
      <c r="E177" s="47"/>
      <c r="F177" s="68"/>
    </row>
    <row r="178" spans="1:6" x14ac:dyDescent="0.35">
      <c r="A178" s="126"/>
      <c r="C178" s="47"/>
      <c r="E178" s="47"/>
      <c r="F178" s="68"/>
    </row>
    <row r="179" spans="1:6" ht="15" customHeight="1" x14ac:dyDescent="0.35">
      <c r="A179" s="126"/>
      <c r="C179" s="47"/>
      <c r="E179" s="47"/>
      <c r="F179" s="68"/>
    </row>
    <row r="180" spans="1:6" x14ac:dyDescent="0.35">
      <c r="A180" s="126"/>
      <c r="C180" s="47"/>
      <c r="E180" s="47"/>
      <c r="F180" s="68"/>
    </row>
    <row r="181" spans="1:6" x14ac:dyDescent="0.35">
      <c r="A181" s="126"/>
      <c r="C181" s="47"/>
      <c r="E181" s="47"/>
      <c r="F181" s="68"/>
    </row>
    <row r="182" spans="1:6" x14ac:dyDescent="0.35">
      <c r="A182" s="126"/>
      <c r="C182" s="47"/>
      <c r="E182" s="47"/>
      <c r="F182" s="68"/>
    </row>
    <row r="183" spans="1:6" ht="15" customHeight="1" x14ac:dyDescent="0.35">
      <c r="A183" s="126"/>
      <c r="C183" s="47"/>
      <c r="E183" s="47"/>
      <c r="F183" s="68"/>
    </row>
    <row r="184" spans="1:6" x14ac:dyDescent="0.35">
      <c r="A184" s="126"/>
      <c r="C184" s="47"/>
      <c r="E184" s="47"/>
      <c r="F184" s="68"/>
    </row>
    <row r="185" spans="1:6" x14ac:dyDescent="0.35">
      <c r="A185" s="126"/>
      <c r="C185" s="47"/>
      <c r="E185" s="47"/>
      <c r="F185" s="68"/>
    </row>
    <row r="186" spans="1:6" x14ac:dyDescent="0.35">
      <c r="A186" s="126"/>
      <c r="C186" s="47"/>
      <c r="E186" s="47"/>
      <c r="F186" s="68"/>
    </row>
    <row r="187" spans="1:6" ht="15" customHeight="1" x14ac:dyDescent="0.35">
      <c r="A187" s="126"/>
      <c r="C187" s="47"/>
      <c r="E187" s="47"/>
      <c r="F187" s="68"/>
    </row>
    <row r="188" spans="1:6" x14ac:dyDescent="0.35">
      <c r="A188" s="126"/>
      <c r="C188" s="47"/>
      <c r="E188" s="47"/>
      <c r="F188" s="68"/>
    </row>
    <row r="189" spans="1:6" x14ac:dyDescent="0.35">
      <c r="A189" s="126"/>
      <c r="C189" s="47"/>
      <c r="E189" s="47"/>
      <c r="F189" s="68"/>
    </row>
    <row r="190" spans="1:6" x14ac:dyDescent="0.35">
      <c r="A190" s="126"/>
      <c r="C190" s="47"/>
      <c r="E190" s="47"/>
      <c r="F190" s="68"/>
    </row>
    <row r="191" spans="1:6" x14ac:dyDescent="0.35">
      <c r="A191" s="126"/>
      <c r="C191" s="47"/>
      <c r="E191" s="47"/>
      <c r="F191" s="68"/>
    </row>
    <row r="192" spans="1:6" x14ac:dyDescent="0.35">
      <c r="A192" s="126"/>
      <c r="C192" s="47"/>
      <c r="E192" s="47"/>
      <c r="F192" s="68"/>
    </row>
    <row r="193" spans="1:6" x14ac:dyDescent="0.35">
      <c r="A193" s="126"/>
      <c r="C193" s="47"/>
      <c r="E193" s="47"/>
      <c r="F193" s="68"/>
    </row>
    <row r="194" spans="1:6" x14ac:dyDescent="0.35">
      <c r="A194" s="126"/>
      <c r="C194" s="47"/>
      <c r="E194" s="47"/>
      <c r="F194" s="68"/>
    </row>
    <row r="195" spans="1:6" x14ac:dyDescent="0.35">
      <c r="A195" s="126"/>
      <c r="C195" s="47"/>
      <c r="E195" s="47"/>
      <c r="F195" s="68"/>
    </row>
    <row r="196" spans="1:6" x14ac:dyDescent="0.35">
      <c r="A196" s="126"/>
      <c r="C196" s="47"/>
      <c r="E196" s="47"/>
      <c r="F196" s="68"/>
    </row>
    <row r="197" spans="1:6" x14ac:dyDescent="0.35">
      <c r="A197" s="126"/>
      <c r="C197" s="47"/>
      <c r="E197" s="47"/>
      <c r="F197" s="68"/>
    </row>
    <row r="198" spans="1:6" ht="15" customHeight="1" x14ac:dyDescent="0.35">
      <c r="A198" s="126"/>
      <c r="C198" s="47"/>
      <c r="E198" s="47"/>
      <c r="F198" s="68"/>
    </row>
    <row r="199" spans="1:6" x14ac:dyDescent="0.35">
      <c r="A199" s="126"/>
      <c r="C199" s="47"/>
      <c r="E199" s="47"/>
      <c r="F199" s="68"/>
    </row>
    <row r="200" spans="1:6" ht="15" customHeight="1" x14ac:dyDescent="0.35">
      <c r="A200" s="126"/>
      <c r="C200" s="47"/>
      <c r="E200" s="47"/>
      <c r="F200" s="68"/>
    </row>
    <row r="201" spans="1:6" x14ac:dyDescent="0.35">
      <c r="A201" s="126"/>
      <c r="C201" s="47"/>
      <c r="E201" s="47"/>
      <c r="F201" s="68"/>
    </row>
    <row r="202" spans="1:6" x14ac:dyDescent="0.35">
      <c r="A202" s="126"/>
      <c r="C202" s="47"/>
      <c r="E202" s="47"/>
      <c r="F202" s="68"/>
    </row>
    <row r="203" spans="1:6" x14ac:dyDescent="0.35">
      <c r="A203" s="126"/>
      <c r="C203" s="47"/>
      <c r="E203" s="47"/>
      <c r="F203" s="68"/>
    </row>
    <row r="204" spans="1:6" x14ac:dyDescent="0.35">
      <c r="A204" s="126"/>
      <c r="C204" s="47"/>
      <c r="E204" s="47"/>
      <c r="F204" s="68"/>
    </row>
    <row r="205" spans="1:6" x14ac:dyDescent="0.35">
      <c r="A205" s="126"/>
      <c r="C205" s="47"/>
      <c r="E205" s="47"/>
      <c r="F205" s="68"/>
    </row>
    <row r="206" spans="1:6" x14ac:dyDescent="0.35">
      <c r="A206" s="126"/>
      <c r="C206" s="47"/>
      <c r="E206" s="47"/>
      <c r="F206" s="68"/>
    </row>
    <row r="207" spans="1:6" x14ac:dyDescent="0.35">
      <c r="A207" s="126"/>
      <c r="C207" s="47"/>
      <c r="E207" s="47"/>
      <c r="F207" s="68"/>
    </row>
    <row r="208" spans="1:6" x14ac:dyDescent="0.35">
      <c r="A208" s="126"/>
      <c r="C208" s="47"/>
      <c r="E208" s="47"/>
      <c r="F208" s="68"/>
    </row>
    <row r="209" spans="1:6" x14ac:dyDescent="0.35">
      <c r="A209" s="126"/>
      <c r="C209" s="47"/>
      <c r="E209" s="47"/>
      <c r="F209" s="68"/>
    </row>
    <row r="210" spans="1:6" ht="15" customHeight="1" x14ac:dyDescent="0.35">
      <c r="A210" s="126"/>
      <c r="C210" s="47"/>
      <c r="E210" s="47"/>
      <c r="F210" s="68"/>
    </row>
    <row r="211" spans="1:6" x14ac:dyDescent="0.35">
      <c r="A211" s="126"/>
      <c r="C211" s="47"/>
      <c r="E211" s="47"/>
      <c r="F211" s="68"/>
    </row>
    <row r="212" spans="1:6" x14ac:dyDescent="0.35">
      <c r="A212" s="126"/>
      <c r="C212" s="47"/>
      <c r="E212" s="47"/>
      <c r="F212" s="68"/>
    </row>
    <row r="213" spans="1:6" x14ac:dyDescent="0.35">
      <c r="A213" s="126"/>
      <c r="C213" s="47"/>
      <c r="E213" s="47"/>
      <c r="F213" s="68"/>
    </row>
    <row r="214" spans="1:6" x14ac:dyDescent="0.35">
      <c r="A214" s="126"/>
      <c r="C214" s="47"/>
      <c r="E214" s="47"/>
      <c r="F214" s="68"/>
    </row>
    <row r="215" spans="1:6" ht="15" customHeight="1" x14ac:dyDescent="0.35">
      <c r="A215" s="126"/>
      <c r="C215" s="47"/>
      <c r="E215" s="47"/>
      <c r="F215" s="68"/>
    </row>
    <row r="216" spans="1:6" x14ac:dyDescent="0.35">
      <c r="A216" s="126"/>
      <c r="C216" s="47"/>
      <c r="E216" s="47"/>
      <c r="F216" s="68"/>
    </row>
    <row r="217" spans="1:6" x14ac:dyDescent="0.35">
      <c r="A217" s="126"/>
      <c r="C217" s="47"/>
      <c r="E217" s="47"/>
      <c r="F217" s="68"/>
    </row>
    <row r="218" spans="1:6" x14ac:dyDescent="0.35">
      <c r="A218" s="126"/>
      <c r="C218" s="47"/>
      <c r="E218" s="47"/>
      <c r="F218" s="68"/>
    </row>
    <row r="219" spans="1:6" x14ac:dyDescent="0.35">
      <c r="A219" s="126"/>
      <c r="C219" s="47"/>
      <c r="E219" s="47"/>
      <c r="F219" s="68"/>
    </row>
    <row r="220" spans="1:6" x14ac:dyDescent="0.35">
      <c r="A220" s="126"/>
      <c r="C220" s="47"/>
      <c r="E220" s="47"/>
      <c r="F220" s="68"/>
    </row>
    <row r="221" spans="1:6" x14ac:dyDescent="0.35">
      <c r="A221" s="126"/>
      <c r="C221" s="47"/>
      <c r="E221" s="47"/>
      <c r="F221" s="68"/>
    </row>
    <row r="222" spans="1:6" x14ac:dyDescent="0.35">
      <c r="A222" s="126"/>
      <c r="C222" s="47"/>
      <c r="E222" s="47"/>
      <c r="F222" s="68"/>
    </row>
    <row r="223" spans="1:6" x14ac:dyDescent="0.35">
      <c r="A223" s="126"/>
      <c r="C223" s="47"/>
      <c r="E223" s="47"/>
      <c r="F223" s="68"/>
    </row>
    <row r="224" spans="1:6" x14ac:dyDescent="0.35">
      <c r="A224" s="126"/>
      <c r="C224" s="47"/>
      <c r="E224" s="47"/>
      <c r="F224" s="68"/>
    </row>
    <row r="225" spans="1:6" x14ac:dyDescent="0.35">
      <c r="A225" s="126"/>
      <c r="C225" s="47"/>
      <c r="E225" s="47"/>
      <c r="F225" s="68"/>
    </row>
    <row r="226" spans="1:6" x14ac:dyDescent="0.35">
      <c r="A226" s="126"/>
      <c r="C226" s="47"/>
      <c r="E226" s="47"/>
      <c r="F226" s="68"/>
    </row>
    <row r="227" spans="1:6" ht="15" customHeight="1" x14ac:dyDescent="0.35">
      <c r="A227" s="126"/>
      <c r="C227" s="47"/>
      <c r="E227" s="47"/>
      <c r="F227" s="68"/>
    </row>
    <row r="228" spans="1:6" x14ac:dyDescent="0.35">
      <c r="A228" s="126"/>
      <c r="C228" s="47"/>
      <c r="E228" s="47"/>
      <c r="F228" s="68"/>
    </row>
    <row r="229" spans="1:6" x14ac:dyDescent="0.35">
      <c r="A229" s="126"/>
      <c r="C229" s="47"/>
      <c r="E229" s="47"/>
      <c r="F229" s="68"/>
    </row>
    <row r="230" spans="1:6" x14ac:dyDescent="0.35">
      <c r="A230" s="126"/>
      <c r="C230" s="47"/>
      <c r="E230" s="47"/>
      <c r="F230" s="68"/>
    </row>
    <row r="231" spans="1:6" x14ac:dyDescent="0.35">
      <c r="A231" s="126"/>
      <c r="C231" s="47"/>
      <c r="E231" s="47"/>
      <c r="F231" s="68"/>
    </row>
    <row r="232" spans="1:6" x14ac:dyDescent="0.35">
      <c r="A232" s="126"/>
      <c r="C232" s="47"/>
      <c r="E232" s="47"/>
      <c r="F232" s="68"/>
    </row>
    <row r="233" spans="1:6" x14ac:dyDescent="0.35">
      <c r="A233" s="126"/>
      <c r="C233" s="47"/>
      <c r="E233" s="47"/>
      <c r="F233" s="68"/>
    </row>
    <row r="234" spans="1:6" x14ac:dyDescent="0.35">
      <c r="A234" s="126"/>
      <c r="C234" s="47"/>
      <c r="E234" s="47"/>
      <c r="F234" s="68"/>
    </row>
    <row r="235" spans="1:6" x14ac:dyDescent="0.35">
      <c r="A235" s="126"/>
      <c r="C235" s="47"/>
      <c r="E235" s="47"/>
      <c r="F235" s="68"/>
    </row>
    <row r="236" spans="1:6" x14ac:dyDescent="0.35">
      <c r="A236" s="126"/>
      <c r="C236" s="47"/>
      <c r="E236" s="47"/>
      <c r="F236" s="68"/>
    </row>
    <row r="237" spans="1:6" x14ac:dyDescent="0.35">
      <c r="A237" s="126"/>
      <c r="C237" s="47"/>
      <c r="E237" s="47"/>
      <c r="F237" s="68"/>
    </row>
    <row r="238" spans="1:6" ht="15" customHeight="1" x14ac:dyDescent="0.35">
      <c r="A238" s="126"/>
      <c r="C238" s="47"/>
      <c r="E238" s="47"/>
      <c r="F238" s="68"/>
    </row>
    <row r="239" spans="1:6" x14ac:dyDescent="0.35">
      <c r="A239" s="126"/>
      <c r="C239" s="47"/>
      <c r="E239" s="47"/>
      <c r="F239" s="68"/>
    </row>
    <row r="240" spans="1:6" x14ac:dyDescent="0.35">
      <c r="A240" s="126"/>
      <c r="C240" s="47"/>
      <c r="E240" s="47"/>
      <c r="F240" s="68"/>
    </row>
    <row r="241" spans="1:6" x14ac:dyDescent="0.35">
      <c r="A241" s="126"/>
      <c r="C241" s="47"/>
      <c r="E241" s="47"/>
      <c r="F241" s="68"/>
    </row>
    <row r="242" spans="1:6" x14ac:dyDescent="0.35">
      <c r="A242" s="126"/>
      <c r="C242" s="47"/>
      <c r="E242" s="47"/>
      <c r="F242" s="68"/>
    </row>
    <row r="243" spans="1:6" x14ac:dyDescent="0.35">
      <c r="A243" s="126"/>
      <c r="C243" s="47"/>
      <c r="E243" s="47"/>
      <c r="F243" s="68"/>
    </row>
    <row r="244" spans="1:6" x14ac:dyDescent="0.35">
      <c r="A244" s="126"/>
      <c r="C244" s="47"/>
      <c r="E244" s="47"/>
      <c r="F244" s="68"/>
    </row>
    <row r="245" spans="1:6" ht="15" customHeight="1" x14ac:dyDescent="0.35">
      <c r="A245" s="126"/>
      <c r="C245" s="47"/>
      <c r="E245" s="47"/>
      <c r="F245" s="68"/>
    </row>
    <row r="246" spans="1:6" x14ac:dyDescent="0.35">
      <c r="A246" s="126"/>
      <c r="C246" s="47"/>
      <c r="E246" s="47"/>
      <c r="F246" s="68"/>
    </row>
    <row r="247" spans="1:6" x14ac:dyDescent="0.35">
      <c r="A247" s="126"/>
      <c r="C247" s="47"/>
      <c r="E247" s="47"/>
      <c r="F247" s="68"/>
    </row>
    <row r="248" spans="1:6" ht="15" customHeight="1" x14ac:dyDescent="0.35">
      <c r="A248" s="126"/>
      <c r="C248" s="47"/>
      <c r="E248" s="47"/>
      <c r="F248" s="68"/>
    </row>
    <row r="249" spans="1:6" x14ac:dyDescent="0.35">
      <c r="A249" s="126"/>
      <c r="C249" s="47"/>
      <c r="E249" s="47"/>
      <c r="F249" s="68"/>
    </row>
    <row r="250" spans="1:6" x14ac:dyDescent="0.35">
      <c r="A250" s="126"/>
      <c r="C250" s="47"/>
      <c r="E250" s="47"/>
      <c r="F250" s="68"/>
    </row>
    <row r="251" spans="1:6" x14ac:dyDescent="0.35">
      <c r="A251" s="126"/>
      <c r="C251" s="47"/>
      <c r="E251" s="47"/>
      <c r="F251" s="68"/>
    </row>
    <row r="252" spans="1:6" x14ac:dyDescent="0.35">
      <c r="A252" s="126"/>
      <c r="C252" s="47"/>
      <c r="E252" s="47"/>
      <c r="F252" s="68"/>
    </row>
    <row r="253" spans="1:6" x14ac:dyDescent="0.35">
      <c r="A253" s="126"/>
      <c r="C253" s="47"/>
      <c r="E253" s="47"/>
      <c r="F253" s="68"/>
    </row>
    <row r="254" spans="1:6" x14ac:dyDescent="0.35">
      <c r="A254" s="126"/>
      <c r="C254" s="47"/>
      <c r="E254" s="47"/>
      <c r="F254" s="68"/>
    </row>
    <row r="255" spans="1:6" x14ac:dyDescent="0.35">
      <c r="A255" s="126"/>
      <c r="C255" s="47"/>
      <c r="E255" s="47"/>
      <c r="F255" s="68"/>
    </row>
    <row r="256" spans="1:6" x14ac:dyDescent="0.35">
      <c r="A256" s="126"/>
      <c r="C256" s="47"/>
      <c r="E256" s="47"/>
      <c r="F256" s="68"/>
    </row>
    <row r="257" spans="1:6" x14ac:dyDescent="0.35">
      <c r="A257" s="126"/>
      <c r="C257" s="47"/>
      <c r="E257" s="47"/>
      <c r="F257" s="68"/>
    </row>
    <row r="258" spans="1:6" x14ac:dyDescent="0.35">
      <c r="A258" s="126"/>
      <c r="C258" s="47"/>
      <c r="E258" s="47"/>
      <c r="F258" s="68"/>
    </row>
    <row r="259" spans="1:6" x14ac:dyDescent="0.35">
      <c r="A259" s="126"/>
      <c r="C259" s="47"/>
      <c r="E259" s="47"/>
      <c r="F259" s="68"/>
    </row>
    <row r="260" spans="1:6" x14ac:dyDescent="0.35">
      <c r="A260" s="126"/>
      <c r="C260" s="47"/>
      <c r="E260" s="47"/>
      <c r="F260" s="68"/>
    </row>
    <row r="261" spans="1:6" x14ac:dyDescent="0.35">
      <c r="A261" s="126"/>
      <c r="C261" s="47"/>
      <c r="E261" s="47"/>
      <c r="F261" s="68"/>
    </row>
    <row r="262" spans="1:6" x14ac:dyDescent="0.35">
      <c r="A262" s="126"/>
      <c r="C262" s="47"/>
      <c r="E262" s="47"/>
      <c r="F262" s="68"/>
    </row>
    <row r="263" spans="1:6" x14ac:dyDescent="0.35">
      <c r="A263" s="126"/>
      <c r="C263" s="47"/>
      <c r="E263" s="47"/>
      <c r="F263" s="68"/>
    </row>
    <row r="264" spans="1:6" x14ac:dyDescent="0.35">
      <c r="A264" s="126"/>
      <c r="C264" s="47"/>
      <c r="E264" s="47"/>
      <c r="F264" s="68"/>
    </row>
    <row r="265" spans="1:6" x14ac:dyDescent="0.35">
      <c r="A265" s="126"/>
      <c r="C265" s="47"/>
      <c r="E265" s="47"/>
      <c r="F265" s="68"/>
    </row>
    <row r="266" spans="1:6" x14ac:dyDescent="0.35">
      <c r="A266" s="126"/>
      <c r="C266" s="47"/>
      <c r="E266" s="47"/>
      <c r="F266" s="68"/>
    </row>
    <row r="267" spans="1:6" ht="15" customHeight="1" x14ac:dyDescent="0.35">
      <c r="A267" s="126"/>
      <c r="C267" s="47"/>
      <c r="E267" s="47"/>
      <c r="F267" s="68"/>
    </row>
    <row r="268" spans="1:6" x14ac:dyDescent="0.35">
      <c r="A268" s="126"/>
      <c r="C268" s="47"/>
      <c r="E268" s="47"/>
      <c r="F268" s="68"/>
    </row>
    <row r="269" spans="1:6" x14ac:dyDescent="0.35">
      <c r="A269" s="126"/>
      <c r="C269" s="47"/>
      <c r="E269" s="47"/>
      <c r="F269" s="68"/>
    </row>
    <row r="270" spans="1:6" x14ac:dyDescent="0.35">
      <c r="A270" s="126"/>
      <c r="C270" s="47"/>
      <c r="E270" s="47"/>
      <c r="F270" s="68"/>
    </row>
    <row r="271" spans="1:6" x14ac:dyDescent="0.35">
      <c r="A271" s="126"/>
      <c r="C271" s="47"/>
      <c r="E271" s="47"/>
      <c r="F271" s="68"/>
    </row>
    <row r="272" spans="1:6" ht="15" customHeight="1" x14ac:dyDescent="0.35">
      <c r="A272" s="126"/>
      <c r="C272" s="47"/>
      <c r="E272" s="47"/>
      <c r="F272" s="68"/>
    </row>
    <row r="273" spans="1:6" x14ac:dyDescent="0.35">
      <c r="A273" s="126"/>
      <c r="C273" s="47"/>
      <c r="E273" s="47"/>
      <c r="F273" s="68"/>
    </row>
    <row r="274" spans="1:6" ht="15" customHeight="1" x14ac:dyDescent="0.35">
      <c r="A274" s="126"/>
      <c r="C274" s="47"/>
      <c r="E274" s="47"/>
      <c r="F274" s="68"/>
    </row>
    <row r="275" spans="1:6" x14ac:dyDescent="0.35">
      <c r="A275" s="126"/>
      <c r="C275" s="47"/>
      <c r="E275" s="47"/>
      <c r="F275" s="68"/>
    </row>
    <row r="276" spans="1:6" x14ac:dyDescent="0.35">
      <c r="A276" s="126"/>
      <c r="C276" s="47"/>
      <c r="E276" s="47"/>
      <c r="F276" s="68"/>
    </row>
    <row r="277" spans="1:6" x14ac:dyDescent="0.35">
      <c r="A277" s="126"/>
      <c r="C277" s="47"/>
      <c r="E277" s="47"/>
      <c r="F277" s="68"/>
    </row>
    <row r="278" spans="1:6" x14ac:dyDescent="0.35">
      <c r="A278" s="126"/>
      <c r="C278" s="47"/>
      <c r="E278" s="47"/>
      <c r="F278" s="68"/>
    </row>
    <row r="279" spans="1:6" x14ac:dyDescent="0.35">
      <c r="A279" s="126"/>
      <c r="C279" s="47"/>
      <c r="E279" s="47"/>
      <c r="F279" s="68"/>
    </row>
    <row r="280" spans="1:6" x14ac:dyDescent="0.35">
      <c r="A280" s="126"/>
      <c r="C280" s="47"/>
      <c r="E280" s="47"/>
      <c r="F280" s="68"/>
    </row>
    <row r="281" spans="1:6" x14ac:dyDescent="0.35">
      <c r="A281" s="126"/>
      <c r="C281" s="47"/>
      <c r="E281" s="47"/>
      <c r="F281" s="68"/>
    </row>
    <row r="282" spans="1:6" x14ac:dyDescent="0.35">
      <c r="A282" s="126"/>
      <c r="C282" s="47"/>
      <c r="E282" s="47"/>
      <c r="F282" s="68"/>
    </row>
    <row r="283" spans="1:6" x14ac:dyDescent="0.35">
      <c r="A283" s="126"/>
      <c r="C283" s="47"/>
      <c r="E283" s="47"/>
      <c r="F283" s="68"/>
    </row>
    <row r="284" spans="1:6" x14ac:dyDescent="0.35">
      <c r="A284" s="126"/>
      <c r="C284" s="47"/>
      <c r="E284" s="47"/>
      <c r="F284" s="68"/>
    </row>
    <row r="285" spans="1:6" x14ac:dyDescent="0.35">
      <c r="A285" s="126"/>
      <c r="C285" s="47"/>
      <c r="E285" s="47"/>
      <c r="F285" s="68"/>
    </row>
    <row r="286" spans="1:6" x14ac:dyDescent="0.35">
      <c r="A286" s="126"/>
      <c r="C286" s="47"/>
      <c r="E286" s="47"/>
      <c r="F286" s="68"/>
    </row>
    <row r="287" spans="1:6" x14ac:dyDescent="0.35">
      <c r="A287" s="126"/>
      <c r="C287" s="47"/>
      <c r="E287" s="47"/>
      <c r="F287" s="68"/>
    </row>
    <row r="288" spans="1:6" ht="15" customHeight="1" x14ac:dyDescent="0.35">
      <c r="A288" s="126"/>
      <c r="C288" s="47"/>
      <c r="E288" s="47"/>
      <c r="F288" s="68"/>
    </row>
    <row r="289" spans="1:6" x14ac:dyDescent="0.35">
      <c r="A289" s="126"/>
      <c r="C289" s="47"/>
      <c r="E289" s="47"/>
      <c r="F289" s="68"/>
    </row>
    <row r="290" spans="1:6" ht="15" customHeight="1" x14ac:dyDescent="0.35">
      <c r="A290" s="126"/>
      <c r="C290" s="47"/>
      <c r="E290" s="47"/>
      <c r="F290" s="68"/>
    </row>
    <row r="291" spans="1:6" x14ac:dyDescent="0.35">
      <c r="A291" s="126"/>
      <c r="C291" s="47"/>
      <c r="E291" s="47"/>
      <c r="F291" s="68"/>
    </row>
    <row r="292" spans="1:6" x14ac:dyDescent="0.35">
      <c r="A292" s="126"/>
      <c r="C292" s="47"/>
      <c r="E292" s="47"/>
      <c r="F292" s="68"/>
    </row>
    <row r="293" spans="1:6" x14ac:dyDescent="0.35">
      <c r="A293" s="126"/>
      <c r="C293" s="47"/>
      <c r="E293" s="47"/>
      <c r="F293" s="68"/>
    </row>
    <row r="294" spans="1:6" ht="15" customHeight="1" x14ac:dyDescent="0.35">
      <c r="A294" s="126"/>
      <c r="C294" s="47"/>
      <c r="E294" s="47"/>
      <c r="F294" s="68"/>
    </row>
    <row r="295" spans="1:6" x14ac:dyDescent="0.35">
      <c r="A295" s="126"/>
      <c r="C295" s="47"/>
      <c r="E295" s="47"/>
      <c r="F295" s="68"/>
    </row>
    <row r="296" spans="1:6" x14ac:dyDescent="0.35">
      <c r="A296" s="126"/>
      <c r="C296" s="47"/>
      <c r="E296" s="47"/>
      <c r="F296" s="68"/>
    </row>
    <row r="297" spans="1:6" x14ac:dyDescent="0.35">
      <c r="A297" s="126"/>
      <c r="C297" s="47"/>
      <c r="E297" s="47"/>
      <c r="F297" s="68"/>
    </row>
    <row r="298" spans="1:6" ht="15" customHeight="1" x14ac:dyDescent="0.35">
      <c r="A298" s="126"/>
      <c r="C298" s="47"/>
      <c r="E298" s="47"/>
      <c r="F298" s="68"/>
    </row>
    <row r="299" spans="1:6" x14ac:dyDescent="0.35">
      <c r="A299" s="126"/>
      <c r="C299" s="47"/>
      <c r="E299" s="47"/>
      <c r="F299" s="68"/>
    </row>
    <row r="300" spans="1:6" x14ac:dyDescent="0.35">
      <c r="A300" s="126"/>
      <c r="C300" s="47"/>
      <c r="E300" s="47"/>
      <c r="F300" s="68"/>
    </row>
    <row r="301" spans="1:6" x14ac:dyDescent="0.35">
      <c r="A301" s="126"/>
      <c r="C301" s="47"/>
      <c r="E301" s="47"/>
      <c r="F301" s="68"/>
    </row>
    <row r="302" spans="1:6" ht="15" customHeight="1" x14ac:dyDescent="0.35">
      <c r="A302" s="126"/>
      <c r="C302" s="47"/>
      <c r="E302" s="47"/>
      <c r="F302" s="68"/>
    </row>
    <row r="303" spans="1:6" x14ac:dyDescent="0.35">
      <c r="A303" s="126"/>
      <c r="C303" s="47"/>
      <c r="E303" s="47"/>
      <c r="F303" s="68"/>
    </row>
    <row r="304" spans="1:6" x14ac:dyDescent="0.35">
      <c r="A304" s="126"/>
      <c r="C304" s="47"/>
      <c r="E304" s="47"/>
      <c r="F304" s="68"/>
    </row>
    <row r="305" spans="1:6" x14ac:dyDescent="0.35">
      <c r="A305" s="126"/>
      <c r="C305" s="47"/>
      <c r="E305" s="47"/>
      <c r="F305" s="68"/>
    </row>
    <row r="306" spans="1:6" x14ac:dyDescent="0.35">
      <c r="A306" s="126"/>
      <c r="C306" s="47"/>
      <c r="E306" s="47"/>
      <c r="F306" s="68"/>
    </row>
    <row r="307" spans="1:6" x14ac:dyDescent="0.35">
      <c r="A307" s="126"/>
      <c r="C307" s="47"/>
      <c r="E307" s="47"/>
      <c r="F307" s="68"/>
    </row>
    <row r="308" spans="1:6" ht="13.5" customHeight="1" x14ac:dyDescent="0.35">
      <c r="A308" s="126"/>
      <c r="C308" s="47"/>
      <c r="E308" s="47"/>
      <c r="F308" s="68"/>
    </row>
    <row r="309" spans="1:6" ht="13.5" customHeight="1" x14ac:dyDescent="0.35">
      <c r="A309" s="126"/>
      <c r="C309" s="47"/>
      <c r="E309" s="47"/>
      <c r="F309" s="68"/>
    </row>
    <row r="310" spans="1:6" x14ac:dyDescent="0.35">
      <c r="A310" s="126"/>
      <c r="C310" s="47"/>
      <c r="E310" s="47"/>
      <c r="F310" s="68"/>
    </row>
    <row r="311" spans="1:6" ht="15" customHeight="1" x14ac:dyDescent="0.35">
      <c r="A311" s="126"/>
      <c r="C311" s="47"/>
      <c r="E311" s="47"/>
      <c r="F311" s="68"/>
    </row>
    <row r="312" spans="1:6" x14ac:dyDescent="0.35">
      <c r="A312" s="126"/>
      <c r="C312" s="47"/>
      <c r="E312" s="47"/>
      <c r="F312" s="68"/>
    </row>
    <row r="313" spans="1:6" ht="15" customHeight="1" x14ac:dyDescent="0.35">
      <c r="A313" s="126"/>
      <c r="C313" s="47"/>
      <c r="E313" s="47"/>
      <c r="F313" s="68"/>
    </row>
    <row r="314" spans="1:6" x14ac:dyDescent="0.35">
      <c r="A314" s="126"/>
      <c r="C314" s="47"/>
      <c r="E314" s="47"/>
      <c r="F314" s="68"/>
    </row>
    <row r="315" spans="1:6" x14ac:dyDescent="0.35">
      <c r="A315" s="126"/>
      <c r="C315" s="47"/>
      <c r="E315" s="47"/>
      <c r="F315" s="68"/>
    </row>
    <row r="316" spans="1:6" x14ac:dyDescent="0.35">
      <c r="A316" s="126"/>
      <c r="C316" s="47"/>
      <c r="E316" s="47"/>
      <c r="F316" s="68"/>
    </row>
    <row r="317" spans="1:6" x14ac:dyDescent="0.35">
      <c r="A317" s="126"/>
      <c r="C317" s="47"/>
      <c r="E317" s="47"/>
      <c r="F317" s="68"/>
    </row>
    <row r="318" spans="1:6" x14ac:dyDescent="0.35">
      <c r="A318" s="126"/>
      <c r="C318" s="47"/>
      <c r="E318" s="47"/>
      <c r="F318" s="68"/>
    </row>
    <row r="319" spans="1:6" x14ac:dyDescent="0.35">
      <c r="A319" s="126"/>
      <c r="C319" s="47"/>
      <c r="E319" s="47"/>
      <c r="F319" s="68"/>
    </row>
    <row r="320" spans="1:6" x14ac:dyDescent="0.35">
      <c r="A320" s="126"/>
      <c r="C320" s="47"/>
      <c r="E320" s="47"/>
      <c r="F320" s="68"/>
    </row>
    <row r="321" spans="1:6" x14ac:dyDescent="0.35">
      <c r="A321" s="126"/>
      <c r="C321" s="47"/>
      <c r="E321" s="47"/>
      <c r="F321" s="68"/>
    </row>
    <row r="322" spans="1:6" x14ac:dyDescent="0.35">
      <c r="A322" s="126"/>
      <c r="C322" s="47"/>
      <c r="E322" s="47"/>
      <c r="F322" s="68"/>
    </row>
    <row r="323" spans="1:6" ht="15" customHeight="1" x14ac:dyDescent="0.35">
      <c r="A323" s="126"/>
      <c r="C323" s="47"/>
      <c r="E323" s="47"/>
      <c r="F323" s="68"/>
    </row>
    <row r="324" spans="1:6" x14ac:dyDescent="0.35">
      <c r="A324" s="126"/>
      <c r="C324" s="47"/>
      <c r="E324" s="47"/>
      <c r="F324" s="68"/>
    </row>
    <row r="325" spans="1:6" x14ac:dyDescent="0.35">
      <c r="A325" s="126"/>
      <c r="C325" s="47"/>
      <c r="E325" s="47"/>
      <c r="F325" s="68"/>
    </row>
    <row r="326" spans="1:6" x14ac:dyDescent="0.35">
      <c r="A326" s="126"/>
      <c r="C326" s="47"/>
      <c r="E326" s="47"/>
      <c r="F326" s="68"/>
    </row>
    <row r="327" spans="1:6" x14ac:dyDescent="0.35">
      <c r="A327" s="126"/>
      <c r="C327" s="47"/>
      <c r="E327" s="47"/>
      <c r="F327" s="68"/>
    </row>
    <row r="328" spans="1:6" ht="15" customHeight="1" x14ac:dyDescent="0.35">
      <c r="A328" s="126"/>
      <c r="C328" s="47"/>
      <c r="E328" s="47"/>
      <c r="F328" s="68"/>
    </row>
    <row r="329" spans="1:6" x14ac:dyDescent="0.35">
      <c r="A329" s="126"/>
      <c r="C329" s="47"/>
      <c r="E329" s="47"/>
      <c r="F329" s="68"/>
    </row>
    <row r="330" spans="1:6" x14ac:dyDescent="0.35">
      <c r="A330" s="126"/>
      <c r="C330" s="47"/>
      <c r="E330" s="47"/>
      <c r="F330" s="68"/>
    </row>
    <row r="331" spans="1:6" x14ac:dyDescent="0.35">
      <c r="A331" s="126"/>
      <c r="C331" s="47"/>
      <c r="E331" s="47"/>
      <c r="F331" s="68"/>
    </row>
    <row r="332" spans="1:6" x14ac:dyDescent="0.35">
      <c r="A332" s="126"/>
      <c r="C332" s="47"/>
      <c r="E332" s="47"/>
      <c r="F332" s="68"/>
    </row>
    <row r="333" spans="1:6" x14ac:dyDescent="0.35">
      <c r="A333" s="126"/>
      <c r="C333" s="47"/>
      <c r="E333" s="47"/>
      <c r="F333" s="68"/>
    </row>
    <row r="334" spans="1:6" x14ac:dyDescent="0.35">
      <c r="A334" s="126"/>
      <c r="C334" s="47"/>
      <c r="E334" s="47"/>
      <c r="F334" s="68"/>
    </row>
    <row r="335" spans="1:6" x14ac:dyDescent="0.35">
      <c r="A335" s="126"/>
      <c r="C335" s="47"/>
      <c r="E335" s="47"/>
      <c r="F335" s="68"/>
    </row>
    <row r="336" spans="1:6" x14ac:dyDescent="0.35">
      <c r="A336" s="126"/>
      <c r="C336" s="47"/>
      <c r="E336" s="47"/>
      <c r="F336" s="68"/>
    </row>
    <row r="337" spans="1:6" ht="15" customHeight="1" x14ac:dyDescent="0.35">
      <c r="A337" s="126"/>
      <c r="C337" s="47"/>
      <c r="E337" s="47"/>
      <c r="F337" s="68"/>
    </row>
    <row r="338" spans="1:6" x14ac:dyDescent="0.35">
      <c r="A338" s="126"/>
      <c r="C338" s="47"/>
      <c r="E338" s="47"/>
      <c r="F338" s="68"/>
    </row>
    <row r="339" spans="1:6" x14ac:dyDescent="0.35">
      <c r="A339" s="126"/>
      <c r="C339" s="47"/>
      <c r="E339" s="47"/>
      <c r="F339" s="68"/>
    </row>
    <row r="340" spans="1:6" x14ac:dyDescent="0.35">
      <c r="A340" s="126"/>
      <c r="C340" s="47"/>
      <c r="E340" s="47"/>
      <c r="F340" s="68"/>
    </row>
    <row r="341" spans="1:6" x14ac:dyDescent="0.35">
      <c r="A341" s="126"/>
      <c r="C341" s="47"/>
      <c r="E341" s="47"/>
      <c r="F341" s="68"/>
    </row>
    <row r="342" spans="1:6" x14ac:dyDescent="0.35">
      <c r="A342" s="126"/>
      <c r="C342" s="47"/>
      <c r="E342" s="47"/>
      <c r="F342" s="68"/>
    </row>
    <row r="343" spans="1:6" x14ac:dyDescent="0.35">
      <c r="A343" s="126"/>
      <c r="C343" s="47"/>
      <c r="E343" s="47"/>
      <c r="F343" s="68"/>
    </row>
    <row r="344" spans="1:6" x14ac:dyDescent="0.35">
      <c r="A344" s="126"/>
      <c r="C344" s="47"/>
      <c r="E344" s="47"/>
      <c r="F344" s="68"/>
    </row>
    <row r="345" spans="1:6" x14ac:dyDescent="0.35">
      <c r="A345" s="126"/>
      <c r="C345" s="47"/>
      <c r="E345" s="47"/>
      <c r="F345" s="68"/>
    </row>
    <row r="346" spans="1:6" x14ac:dyDescent="0.35">
      <c r="A346" s="126"/>
      <c r="C346" s="47"/>
      <c r="E346" s="47"/>
      <c r="F346" s="68"/>
    </row>
    <row r="347" spans="1:6" x14ac:dyDescent="0.35">
      <c r="A347" s="126"/>
      <c r="C347" s="47"/>
      <c r="E347" s="47"/>
      <c r="F347" s="68"/>
    </row>
    <row r="348" spans="1:6" ht="15" customHeight="1" x14ac:dyDescent="0.35">
      <c r="A348" s="126"/>
      <c r="C348" s="47"/>
      <c r="E348" s="47"/>
      <c r="F348" s="68"/>
    </row>
    <row r="349" spans="1:6" x14ac:dyDescent="0.35">
      <c r="A349" s="126"/>
      <c r="C349" s="47"/>
      <c r="E349" s="47"/>
      <c r="F349" s="68"/>
    </row>
    <row r="350" spans="1:6" x14ac:dyDescent="0.35">
      <c r="A350" s="126"/>
      <c r="C350" s="47"/>
      <c r="E350" s="47"/>
      <c r="F350" s="68"/>
    </row>
    <row r="351" spans="1:6" x14ac:dyDescent="0.35">
      <c r="A351" s="126"/>
      <c r="C351" s="47"/>
      <c r="E351" s="47"/>
      <c r="F351" s="68"/>
    </row>
    <row r="352" spans="1:6" x14ac:dyDescent="0.35">
      <c r="A352" s="126"/>
      <c r="C352" s="47"/>
      <c r="E352" s="47"/>
      <c r="F352" s="68"/>
    </row>
    <row r="353" spans="1:6" x14ac:dyDescent="0.35">
      <c r="A353" s="126"/>
      <c r="C353" s="47"/>
      <c r="E353" s="47"/>
      <c r="F353" s="68"/>
    </row>
    <row r="354" spans="1:6" x14ac:dyDescent="0.35">
      <c r="A354" s="126"/>
      <c r="C354" s="47"/>
      <c r="E354" s="47"/>
      <c r="F354" s="68"/>
    </row>
    <row r="355" spans="1:6" ht="15" customHeight="1" x14ac:dyDescent="0.35">
      <c r="A355" s="126"/>
      <c r="C355" s="47"/>
      <c r="E355" s="47"/>
      <c r="F355" s="68"/>
    </row>
    <row r="356" spans="1:6" x14ac:dyDescent="0.35">
      <c r="A356" s="126"/>
      <c r="C356" s="47"/>
      <c r="E356" s="47"/>
      <c r="F356" s="68"/>
    </row>
    <row r="357" spans="1:6" x14ac:dyDescent="0.35">
      <c r="A357" s="126"/>
      <c r="C357" s="47"/>
      <c r="E357" s="47"/>
      <c r="F357" s="68"/>
    </row>
    <row r="358" spans="1:6" ht="15" customHeight="1" x14ac:dyDescent="0.35">
      <c r="A358" s="126"/>
      <c r="C358" s="47"/>
      <c r="E358" s="47"/>
      <c r="F358" s="68"/>
    </row>
    <row r="359" spans="1:6" x14ac:dyDescent="0.35">
      <c r="A359" s="126"/>
      <c r="C359" s="47"/>
      <c r="E359" s="47"/>
      <c r="F359" s="68"/>
    </row>
    <row r="360" spans="1:6" x14ac:dyDescent="0.35">
      <c r="A360" s="126"/>
      <c r="C360" s="47"/>
      <c r="E360" s="47"/>
      <c r="F360" s="68"/>
    </row>
    <row r="361" spans="1:6" x14ac:dyDescent="0.35">
      <c r="A361" s="126"/>
      <c r="C361" s="47"/>
      <c r="E361" s="47"/>
      <c r="F361" s="68"/>
    </row>
    <row r="362" spans="1:6" x14ac:dyDescent="0.35">
      <c r="A362" s="126"/>
      <c r="C362" s="47"/>
      <c r="E362" s="47"/>
      <c r="F362" s="68"/>
    </row>
    <row r="363" spans="1:6" x14ac:dyDescent="0.35">
      <c r="A363" s="126"/>
      <c r="C363" s="47"/>
      <c r="E363" s="47"/>
      <c r="F363" s="68"/>
    </row>
    <row r="364" spans="1:6" x14ac:dyDescent="0.35">
      <c r="A364" s="126"/>
      <c r="C364" s="47"/>
      <c r="E364" s="47"/>
      <c r="F364" s="68"/>
    </row>
    <row r="365" spans="1:6" x14ac:dyDescent="0.35">
      <c r="A365" s="126"/>
      <c r="C365" s="47"/>
      <c r="E365" s="47"/>
      <c r="F365" s="68"/>
    </row>
    <row r="366" spans="1:6" x14ac:dyDescent="0.35">
      <c r="A366" s="126"/>
      <c r="C366" s="47"/>
      <c r="E366" s="47"/>
      <c r="F366" s="68"/>
    </row>
    <row r="367" spans="1:6" x14ac:dyDescent="0.35">
      <c r="A367" s="126"/>
      <c r="C367" s="47"/>
      <c r="E367" s="47"/>
      <c r="F367" s="68"/>
    </row>
    <row r="368" spans="1:6" x14ac:dyDescent="0.35">
      <c r="A368" s="126"/>
      <c r="C368" s="47"/>
      <c r="E368" s="47"/>
      <c r="F368" s="68"/>
    </row>
    <row r="369" spans="1:6" x14ac:dyDescent="0.35">
      <c r="A369" s="126"/>
      <c r="C369" s="47"/>
      <c r="E369" s="47"/>
      <c r="F369" s="68"/>
    </row>
    <row r="370" spans="1:6" x14ac:dyDescent="0.35">
      <c r="A370" s="126"/>
      <c r="C370" s="47"/>
      <c r="E370" s="47"/>
      <c r="F370" s="68"/>
    </row>
    <row r="371" spans="1:6" x14ac:dyDescent="0.35">
      <c r="A371" s="126"/>
      <c r="C371" s="47"/>
      <c r="E371" s="47"/>
      <c r="F371" s="68"/>
    </row>
    <row r="372" spans="1:6" x14ac:dyDescent="0.35">
      <c r="A372" s="126"/>
      <c r="C372" s="47"/>
      <c r="E372" s="47"/>
      <c r="F372" s="68"/>
    </row>
    <row r="373" spans="1:6" x14ac:dyDescent="0.35">
      <c r="A373" s="126"/>
      <c r="C373" s="47"/>
      <c r="E373" s="47"/>
      <c r="F373" s="68"/>
    </row>
    <row r="374" spans="1:6" x14ac:dyDescent="0.35">
      <c r="A374" s="126"/>
      <c r="C374" s="47"/>
      <c r="E374" s="47"/>
      <c r="F374" s="68"/>
    </row>
    <row r="375" spans="1:6" x14ac:dyDescent="0.35">
      <c r="A375" s="126"/>
      <c r="C375" s="47"/>
      <c r="E375" s="47"/>
      <c r="F375" s="68"/>
    </row>
    <row r="376" spans="1:6" x14ac:dyDescent="0.35">
      <c r="A376" s="126"/>
      <c r="C376" s="47"/>
      <c r="E376" s="47"/>
      <c r="F376" s="68"/>
    </row>
    <row r="377" spans="1:6" x14ac:dyDescent="0.35">
      <c r="A377" s="126"/>
      <c r="C377" s="47"/>
      <c r="E377" s="47"/>
      <c r="F377" s="68"/>
    </row>
    <row r="378" spans="1:6" x14ac:dyDescent="0.35">
      <c r="A378" s="126"/>
      <c r="C378" s="47"/>
      <c r="E378" s="47"/>
      <c r="F378" s="68"/>
    </row>
    <row r="379" spans="1:6" ht="15" customHeight="1" x14ac:dyDescent="0.35">
      <c r="A379" s="126"/>
      <c r="C379" s="47"/>
      <c r="E379" s="47"/>
      <c r="F379" s="68"/>
    </row>
    <row r="380" spans="1:6" x14ac:dyDescent="0.35">
      <c r="A380" s="126"/>
      <c r="C380" s="47"/>
      <c r="E380" s="47"/>
      <c r="F380" s="68"/>
    </row>
    <row r="381" spans="1:6" x14ac:dyDescent="0.35">
      <c r="A381" s="126"/>
      <c r="C381" s="47"/>
      <c r="E381" s="47"/>
      <c r="F381" s="68"/>
    </row>
    <row r="382" spans="1:6" x14ac:dyDescent="0.35">
      <c r="A382" s="126"/>
      <c r="C382" s="47"/>
      <c r="E382" s="47"/>
      <c r="F382" s="68"/>
    </row>
    <row r="383" spans="1:6" x14ac:dyDescent="0.35">
      <c r="A383" s="126"/>
      <c r="C383" s="47"/>
      <c r="E383" s="47"/>
      <c r="F383" s="68"/>
    </row>
    <row r="384" spans="1:6" ht="15" customHeight="1" x14ac:dyDescent="0.35">
      <c r="A384" s="126"/>
      <c r="C384" s="47"/>
      <c r="E384" s="47"/>
      <c r="F384" s="68"/>
    </row>
    <row r="385" spans="1:6" x14ac:dyDescent="0.35">
      <c r="A385" s="126"/>
      <c r="C385" s="47"/>
      <c r="E385" s="47"/>
      <c r="F385" s="68"/>
    </row>
    <row r="386" spans="1:6" ht="15" customHeight="1" x14ac:dyDescent="0.35">
      <c r="A386" s="126"/>
      <c r="C386" s="47"/>
      <c r="E386" s="47"/>
      <c r="F386" s="68"/>
    </row>
    <row r="387" spans="1:6" x14ac:dyDescent="0.35">
      <c r="A387" s="126"/>
      <c r="C387" s="47"/>
      <c r="E387" s="47"/>
      <c r="F387" s="68"/>
    </row>
    <row r="388" spans="1:6" x14ac:dyDescent="0.35">
      <c r="A388" s="126"/>
      <c r="C388" s="47"/>
      <c r="E388" s="47"/>
      <c r="F388" s="68"/>
    </row>
    <row r="389" spans="1:6" x14ac:dyDescent="0.35">
      <c r="A389" s="126"/>
      <c r="C389" s="47"/>
      <c r="E389" s="47"/>
      <c r="F389" s="68"/>
    </row>
    <row r="390" spans="1:6" x14ac:dyDescent="0.35">
      <c r="A390" s="126"/>
      <c r="C390" s="47"/>
      <c r="E390" s="47"/>
      <c r="F390" s="68"/>
    </row>
    <row r="391" spans="1:6" x14ac:dyDescent="0.35">
      <c r="A391" s="126"/>
      <c r="C391" s="47"/>
      <c r="E391" s="47"/>
      <c r="F391" s="68"/>
    </row>
    <row r="392" spans="1:6" x14ac:dyDescent="0.35">
      <c r="A392" s="126"/>
      <c r="C392" s="47"/>
      <c r="E392" s="47"/>
      <c r="F392" s="68"/>
    </row>
    <row r="393" spans="1:6" x14ac:dyDescent="0.35">
      <c r="A393" s="126"/>
      <c r="C393" s="47"/>
      <c r="E393" s="47"/>
      <c r="F393" s="68"/>
    </row>
    <row r="394" spans="1:6" ht="15" customHeight="1" x14ac:dyDescent="0.35">
      <c r="A394" s="126"/>
      <c r="C394" s="47"/>
      <c r="E394" s="47"/>
      <c r="F394" s="68"/>
    </row>
    <row r="395" spans="1:6" x14ac:dyDescent="0.35">
      <c r="A395" s="126"/>
      <c r="C395" s="47"/>
      <c r="E395" s="47"/>
      <c r="F395" s="68"/>
    </row>
    <row r="396" spans="1:6" x14ac:dyDescent="0.35">
      <c r="A396" s="126"/>
      <c r="C396" s="47"/>
      <c r="E396" s="47"/>
      <c r="F396" s="68"/>
    </row>
    <row r="397" spans="1:6" ht="15" customHeight="1" x14ac:dyDescent="0.35">
      <c r="A397" s="126"/>
      <c r="C397" s="47"/>
      <c r="E397" s="47"/>
      <c r="F397" s="68"/>
    </row>
    <row r="398" spans="1:6" x14ac:dyDescent="0.35">
      <c r="A398" s="126"/>
      <c r="C398" s="47"/>
      <c r="E398" s="47"/>
      <c r="F398" s="68"/>
    </row>
    <row r="399" spans="1:6" x14ac:dyDescent="0.35">
      <c r="A399" s="126"/>
      <c r="C399" s="47"/>
      <c r="E399" s="47"/>
      <c r="F399" s="68"/>
    </row>
    <row r="400" spans="1:6" x14ac:dyDescent="0.35">
      <c r="A400" s="126"/>
      <c r="C400" s="47"/>
      <c r="E400" s="47"/>
      <c r="F400" s="68"/>
    </row>
    <row r="401" spans="1:6" x14ac:dyDescent="0.35">
      <c r="A401" s="126"/>
      <c r="C401" s="47"/>
      <c r="E401" s="47"/>
      <c r="F401" s="68"/>
    </row>
    <row r="402" spans="1:6" x14ac:dyDescent="0.35">
      <c r="A402" s="126"/>
      <c r="C402" s="47"/>
      <c r="E402" s="47"/>
      <c r="F402" s="68"/>
    </row>
    <row r="403" spans="1:6" x14ac:dyDescent="0.35">
      <c r="A403" s="126"/>
      <c r="C403" s="47"/>
      <c r="E403" s="47"/>
      <c r="F403" s="68"/>
    </row>
    <row r="404" spans="1:6" x14ac:dyDescent="0.35">
      <c r="A404" s="126"/>
      <c r="C404" s="47"/>
      <c r="E404" s="47"/>
      <c r="F404" s="68"/>
    </row>
    <row r="405" spans="1:6" x14ac:dyDescent="0.35">
      <c r="A405" s="126"/>
      <c r="C405" s="47"/>
      <c r="E405" s="47"/>
      <c r="F405" s="68"/>
    </row>
    <row r="406" spans="1:6" x14ac:dyDescent="0.35">
      <c r="A406" s="126"/>
      <c r="C406" s="47"/>
      <c r="E406" s="47"/>
      <c r="F406" s="68"/>
    </row>
    <row r="407" spans="1:6" x14ac:dyDescent="0.35">
      <c r="A407" s="126"/>
      <c r="C407" s="47"/>
      <c r="E407" s="47"/>
      <c r="F407" s="68"/>
    </row>
    <row r="408" spans="1:6" x14ac:dyDescent="0.35">
      <c r="A408" s="126"/>
      <c r="C408" s="47"/>
      <c r="E408" s="47"/>
      <c r="F408" s="68"/>
    </row>
    <row r="409" spans="1:6" x14ac:dyDescent="0.35">
      <c r="A409" s="126"/>
      <c r="C409" s="47"/>
      <c r="E409" s="47"/>
      <c r="F409" s="68"/>
    </row>
    <row r="410" spans="1:6" x14ac:dyDescent="0.35">
      <c r="A410" s="126"/>
      <c r="C410" s="47"/>
      <c r="E410" s="47"/>
      <c r="F410" s="68"/>
    </row>
    <row r="411" spans="1:6" x14ac:dyDescent="0.35">
      <c r="A411" s="126"/>
      <c r="C411" s="47"/>
      <c r="E411" s="47"/>
      <c r="F411" s="68"/>
    </row>
    <row r="412" spans="1:6" x14ac:dyDescent="0.35">
      <c r="A412" s="126"/>
      <c r="C412" s="47"/>
      <c r="E412" s="47"/>
      <c r="F412" s="68"/>
    </row>
    <row r="413" spans="1:6" x14ac:dyDescent="0.35">
      <c r="A413" s="126"/>
      <c r="C413" s="47"/>
      <c r="E413" s="47"/>
      <c r="F413" s="68"/>
    </row>
    <row r="414" spans="1:6" x14ac:dyDescent="0.35">
      <c r="A414" s="126"/>
      <c r="C414" s="47"/>
      <c r="E414" s="47"/>
      <c r="F414" s="68"/>
    </row>
    <row r="415" spans="1:6" x14ac:dyDescent="0.35">
      <c r="A415" s="126"/>
      <c r="C415" s="47"/>
      <c r="E415" s="47"/>
      <c r="F415" s="68"/>
    </row>
    <row r="416" spans="1:6" x14ac:dyDescent="0.35">
      <c r="A416" s="126"/>
      <c r="C416" s="47"/>
      <c r="E416" s="47"/>
      <c r="F416" s="68"/>
    </row>
    <row r="417" spans="1:6" x14ac:dyDescent="0.35">
      <c r="A417" s="126"/>
      <c r="C417" s="47"/>
      <c r="E417" s="47"/>
      <c r="F417" s="68"/>
    </row>
    <row r="418" spans="1:6" x14ac:dyDescent="0.35">
      <c r="A418" s="126"/>
      <c r="C418" s="47"/>
      <c r="E418" s="47"/>
      <c r="F418" s="68"/>
    </row>
    <row r="419" spans="1:6" x14ac:dyDescent="0.35">
      <c r="A419" s="126"/>
      <c r="C419" s="47"/>
      <c r="E419" s="47"/>
      <c r="F419" s="68"/>
    </row>
    <row r="420" spans="1:6" x14ac:dyDescent="0.35">
      <c r="A420" s="126"/>
      <c r="C420" s="47"/>
      <c r="E420" s="47"/>
      <c r="F420" s="68"/>
    </row>
    <row r="421" spans="1:6" x14ac:dyDescent="0.35">
      <c r="A421" s="126"/>
      <c r="C421" s="47"/>
      <c r="E421" s="47"/>
      <c r="F421" s="68"/>
    </row>
    <row r="422" spans="1:6" x14ac:dyDescent="0.35">
      <c r="A422" s="126"/>
      <c r="C422" s="47"/>
      <c r="E422" s="47"/>
      <c r="F422" s="68"/>
    </row>
    <row r="423" spans="1:6" x14ac:dyDescent="0.35">
      <c r="A423" s="126"/>
      <c r="C423" s="47"/>
      <c r="E423" s="47"/>
      <c r="F423" s="68"/>
    </row>
    <row r="424" spans="1:6" x14ac:dyDescent="0.35">
      <c r="A424" s="126"/>
      <c r="C424" s="47"/>
      <c r="E424" s="47"/>
      <c r="F424" s="68"/>
    </row>
    <row r="425" spans="1:6" x14ac:dyDescent="0.35">
      <c r="A425" s="126"/>
      <c r="C425" s="47"/>
      <c r="E425" s="47"/>
      <c r="F425" s="68"/>
    </row>
    <row r="426" spans="1:6" x14ac:dyDescent="0.35">
      <c r="A426" s="126"/>
      <c r="C426" s="47"/>
      <c r="E426" s="47"/>
      <c r="F426" s="68"/>
    </row>
    <row r="427" spans="1:6" x14ac:dyDescent="0.35">
      <c r="A427" s="126"/>
      <c r="C427" s="47"/>
      <c r="E427" s="47"/>
      <c r="F427" s="68"/>
    </row>
    <row r="428" spans="1:6" x14ac:dyDescent="0.35">
      <c r="A428" s="126"/>
      <c r="C428" s="47"/>
      <c r="E428" s="47"/>
      <c r="F428" s="68"/>
    </row>
    <row r="429" spans="1:6" x14ac:dyDescent="0.35">
      <c r="A429" s="126"/>
      <c r="C429" s="47"/>
      <c r="E429" s="47"/>
      <c r="F429" s="68"/>
    </row>
    <row r="430" spans="1:6" x14ac:dyDescent="0.35">
      <c r="A430" s="126"/>
      <c r="C430" s="47"/>
      <c r="E430" s="47"/>
      <c r="F430" s="68"/>
    </row>
    <row r="431" spans="1:6" x14ac:dyDescent="0.35">
      <c r="A431" s="126"/>
      <c r="C431" s="47"/>
      <c r="E431" s="47"/>
      <c r="F431" s="68"/>
    </row>
    <row r="432" spans="1:6" x14ac:dyDescent="0.35">
      <c r="A432" s="126"/>
      <c r="C432" s="47"/>
      <c r="E432" s="47"/>
      <c r="F432" s="68"/>
    </row>
    <row r="433" spans="1:6" x14ac:dyDescent="0.35">
      <c r="A433" s="126"/>
      <c r="C433" s="47"/>
      <c r="E433" s="47"/>
      <c r="F433" s="68"/>
    </row>
    <row r="434" spans="1:6" x14ac:dyDescent="0.35">
      <c r="A434" s="126"/>
      <c r="C434" s="47"/>
      <c r="E434" s="47"/>
      <c r="F434" s="68"/>
    </row>
    <row r="435" spans="1:6" x14ac:dyDescent="0.35">
      <c r="A435" s="126"/>
      <c r="C435" s="47"/>
      <c r="E435" s="47"/>
      <c r="F435" s="68"/>
    </row>
    <row r="436" spans="1:6" x14ac:dyDescent="0.35">
      <c r="A436" s="126"/>
      <c r="C436" s="47"/>
      <c r="E436" s="47"/>
      <c r="F436" s="68"/>
    </row>
    <row r="437" spans="1:6" x14ac:dyDescent="0.35">
      <c r="A437" s="126"/>
      <c r="C437" s="47"/>
      <c r="E437" s="47"/>
      <c r="F437" s="68"/>
    </row>
    <row r="438" spans="1:6" x14ac:dyDescent="0.35">
      <c r="A438" s="126"/>
      <c r="C438" s="47"/>
      <c r="E438" s="47"/>
      <c r="F438" s="68"/>
    </row>
    <row r="439" spans="1:6" x14ac:dyDescent="0.35">
      <c r="A439" s="126"/>
      <c r="C439" s="47"/>
      <c r="E439" s="47"/>
      <c r="F439" s="68"/>
    </row>
    <row r="440" spans="1:6" x14ac:dyDescent="0.35">
      <c r="A440" s="126"/>
      <c r="C440" s="47"/>
      <c r="E440" s="47"/>
      <c r="F440" s="68"/>
    </row>
    <row r="441" spans="1:6" x14ac:dyDescent="0.35">
      <c r="A441" s="126"/>
      <c r="C441" s="47"/>
      <c r="E441" s="47"/>
      <c r="F441" s="68"/>
    </row>
    <row r="442" spans="1:6" x14ac:dyDescent="0.35">
      <c r="A442" s="126"/>
      <c r="C442" s="47"/>
      <c r="E442" s="47"/>
      <c r="F442" s="68"/>
    </row>
    <row r="443" spans="1:6" x14ac:dyDescent="0.35">
      <c r="A443" s="126"/>
      <c r="C443" s="47"/>
      <c r="E443" s="47"/>
      <c r="F443" s="68"/>
    </row>
    <row r="444" spans="1:6" x14ac:dyDescent="0.35">
      <c r="A444" s="126"/>
      <c r="C444" s="47"/>
      <c r="E444" s="47"/>
      <c r="F444" s="68"/>
    </row>
    <row r="445" spans="1:6" x14ac:dyDescent="0.35">
      <c r="A445" s="126"/>
      <c r="C445" s="47"/>
      <c r="E445" s="47"/>
      <c r="F445" s="68"/>
    </row>
    <row r="446" spans="1:6" x14ac:dyDescent="0.35">
      <c r="A446" s="126"/>
      <c r="C446" s="47"/>
      <c r="E446" s="47"/>
      <c r="F446" s="68"/>
    </row>
    <row r="447" spans="1:6" x14ac:dyDescent="0.35">
      <c r="A447" s="126"/>
      <c r="C447" s="47"/>
      <c r="E447" s="47"/>
    </row>
    <row r="448" spans="1:6" x14ac:dyDescent="0.35">
      <c r="A448" s="126"/>
      <c r="C448" s="47"/>
      <c r="E448" s="47"/>
    </row>
    <row r="449" spans="1:5" x14ac:dyDescent="0.35">
      <c r="A449" s="126"/>
      <c r="C449" s="47"/>
      <c r="E449" s="47"/>
    </row>
    <row r="450" spans="1:5" x14ac:dyDescent="0.35">
      <c r="A450" s="126"/>
      <c r="C450" s="47"/>
      <c r="E450" s="47"/>
    </row>
    <row r="451" spans="1:5" x14ac:dyDescent="0.35">
      <c r="A451" s="126"/>
      <c r="C451" s="47"/>
      <c r="E451" s="47"/>
    </row>
    <row r="452" spans="1:5" x14ac:dyDescent="0.35">
      <c r="A452" s="126"/>
      <c r="C452" s="47"/>
      <c r="E452" s="47"/>
    </row>
    <row r="453" spans="1:5" x14ac:dyDescent="0.35">
      <c r="A453" s="126"/>
      <c r="C453" s="47"/>
      <c r="E453" s="47"/>
    </row>
    <row r="454" spans="1:5" x14ac:dyDescent="0.35">
      <c r="A454" s="126"/>
      <c r="C454" s="47"/>
      <c r="E454" s="47"/>
    </row>
    <row r="455" spans="1:5" x14ac:dyDescent="0.35">
      <c r="A455" s="126"/>
      <c r="C455" s="47"/>
      <c r="E455" s="47"/>
    </row>
    <row r="456" spans="1:5" x14ac:dyDescent="0.35">
      <c r="A456" s="126"/>
      <c r="C456" s="47"/>
      <c r="E456" s="47"/>
    </row>
    <row r="457" spans="1:5" s="52" customFormat="1" ht="12.45" x14ac:dyDescent="0.3">
      <c r="A457" s="126"/>
      <c r="B457" s="7"/>
      <c r="C457" s="47"/>
      <c r="D457" s="47"/>
      <c r="E457" s="47"/>
    </row>
    <row r="458" spans="1:5" s="52" customFormat="1" ht="12.45" x14ac:dyDescent="0.3">
      <c r="A458" s="126"/>
      <c r="B458" s="7"/>
      <c r="C458" s="47"/>
      <c r="D458" s="47"/>
      <c r="E458" s="47"/>
    </row>
    <row r="459" spans="1:5" s="52" customFormat="1" ht="12.45" x14ac:dyDescent="0.3">
      <c r="A459" s="126"/>
      <c r="B459" s="7"/>
      <c r="C459" s="47"/>
      <c r="D459" s="47"/>
      <c r="E459" s="47"/>
    </row>
    <row r="460" spans="1:5" s="52" customFormat="1" ht="12.45" x14ac:dyDescent="0.3">
      <c r="A460" s="126"/>
      <c r="B460" s="7"/>
      <c r="C460" s="47"/>
      <c r="D460" s="47"/>
      <c r="E460" s="47"/>
    </row>
    <row r="461" spans="1:5" s="52" customFormat="1" ht="12.45" x14ac:dyDescent="0.3">
      <c r="A461" s="126"/>
      <c r="B461" s="7"/>
      <c r="C461" s="47"/>
      <c r="D461" s="47"/>
      <c r="E461" s="47"/>
    </row>
    <row r="462" spans="1:5" s="52" customFormat="1" ht="12.45" x14ac:dyDescent="0.3">
      <c r="A462" s="126"/>
      <c r="B462" s="7"/>
      <c r="C462" s="47"/>
      <c r="D462" s="47"/>
      <c r="E462" s="47"/>
    </row>
    <row r="463" spans="1:5" s="52" customFormat="1" ht="12.45" x14ac:dyDescent="0.3">
      <c r="A463" s="126"/>
      <c r="B463" s="7"/>
      <c r="C463" s="47"/>
      <c r="D463" s="47"/>
      <c r="E463" s="47"/>
    </row>
    <row r="464" spans="1:5" s="52" customFormat="1" ht="12.45" x14ac:dyDescent="0.3">
      <c r="A464" s="126"/>
      <c r="B464" s="7"/>
      <c r="C464" s="47"/>
      <c r="D464" s="47"/>
      <c r="E464" s="47"/>
    </row>
    <row r="465" spans="1:5" s="52" customFormat="1" ht="12.45" x14ac:dyDescent="0.3">
      <c r="A465" s="126"/>
      <c r="B465" s="7"/>
      <c r="C465" s="47"/>
      <c r="D465" s="47"/>
      <c r="E465" s="47"/>
    </row>
    <row r="466" spans="1:5" s="52" customFormat="1" ht="12.45" x14ac:dyDescent="0.3">
      <c r="A466" s="126"/>
      <c r="B466" s="7"/>
      <c r="C466" s="47"/>
      <c r="D466" s="47"/>
      <c r="E466" s="47"/>
    </row>
    <row r="467" spans="1:5" s="52" customFormat="1" ht="12.45" x14ac:dyDescent="0.3">
      <c r="A467" s="126"/>
      <c r="B467" s="7"/>
      <c r="C467" s="47"/>
      <c r="D467" s="47"/>
      <c r="E467" s="47"/>
    </row>
    <row r="468" spans="1:5" s="52" customFormat="1" ht="12.45" x14ac:dyDescent="0.3">
      <c r="A468" s="126"/>
      <c r="B468" s="7"/>
      <c r="C468" s="47"/>
      <c r="D468" s="47"/>
      <c r="E468" s="47"/>
    </row>
    <row r="469" spans="1:5" s="52" customFormat="1" ht="12.45" x14ac:dyDescent="0.3">
      <c r="A469" s="126"/>
      <c r="B469" s="7"/>
      <c r="C469" s="47"/>
      <c r="D469" s="47"/>
      <c r="E469" s="47"/>
    </row>
    <row r="470" spans="1:5" s="52" customFormat="1" ht="12.45" x14ac:dyDescent="0.3">
      <c r="A470" s="126"/>
      <c r="B470" s="7"/>
      <c r="C470" s="47"/>
      <c r="D470" s="47"/>
      <c r="E470" s="47"/>
    </row>
    <row r="471" spans="1:5" s="52" customFormat="1" ht="12.45" x14ac:dyDescent="0.3">
      <c r="A471" s="126"/>
      <c r="B471" s="7"/>
      <c r="C471" s="47"/>
      <c r="D471" s="47"/>
      <c r="E471" s="47"/>
    </row>
    <row r="472" spans="1:5" s="52" customFormat="1" ht="12.45" x14ac:dyDescent="0.3">
      <c r="A472" s="126"/>
      <c r="B472" s="7"/>
      <c r="C472" s="47"/>
      <c r="D472" s="47"/>
      <c r="E472" s="47"/>
    </row>
    <row r="473" spans="1:5" s="52" customFormat="1" ht="12.45" x14ac:dyDescent="0.3">
      <c r="A473" s="126"/>
      <c r="B473" s="7"/>
      <c r="C473" s="47"/>
      <c r="D473" s="47"/>
      <c r="E473" s="47"/>
    </row>
    <row r="474" spans="1:5" s="52" customFormat="1" ht="12.45" x14ac:dyDescent="0.3">
      <c r="A474" s="126"/>
      <c r="B474" s="7"/>
      <c r="C474" s="47"/>
      <c r="D474" s="47"/>
      <c r="E474" s="47"/>
    </row>
    <row r="475" spans="1:5" s="52" customFormat="1" ht="12.45" x14ac:dyDescent="0.3">
      <c r="A475" s="126"/>
      <c r="B475" s="7"/>
      <c r="C475" s="47"/>
      <c r="D475" s="47"/>
      <c r="E475" s="47"/>
    </row>
    <row r="476" spans="1:5" s="52" customFormat="1" ht="12.45" x14ac:dyDescent="0.3">
      <c r="A476" s="126"/>
      <c r="B476" s="7"/>
      <c r="C476" s="47"/>
      <c r="D476" s="47"/>
      <c r="E476" s="47"/>
    </row>
    <row r="477" spans="1:5" s="52" customFormat="1" ht="12.45" x14ac:dyDescent="0.3">
      <c r="A477" s="126"/>
      <c r="B477" s="7"/>
      <c r="C477" s="47"/>
      <c r="D477" s="47"/>
      <c r="E477" s="47"/>
    </row>
    <row r="478" spans="1:5" s="52" customFormat="1" ht="12.45" x14ac:dyDescent="0.3">
      <c r="A478" s="126"/>
      <c r="B478" s="7"/>
      <c r="C478" s="47"/>
      <c r="D478" s="47"/>
      <c r="E478" s="47"/>
    </row>
    <row r="479" spans="1:5" s="52" customFormat="1" ht="12.45" x14ac:dyDescent="0.3">
      <c r="A479" s="126"/>
      <c r="B479" s="7"/>
      <c r="C479" s="47"/>
      <c r="D479" s="47"/>
      <c r="E479" s="47"/>
    </row>
    <row r="480" spans="1:5" s="52" customFormat="1" ht="12.45" x14ac:dyDescent="0.3">
      <c r="A480" s="126"/>
      <c r="B480" s="7"/>
      <c r="C480" s="47"/>
      <c r="D480" s="47"/>
      <c r="E480" s="47"/>
    </row>
    <row r="481" spans="1:5" s="52" customFormat="1" ht="12.45" x14ac:dyDescent="0.3">
      <c r="A481" s="126"/>
      <c r="B481" s="7"/>
      <c r="C481" s="47"/>
      <c r="D481" s="47"/>
      <c r="E481" s="47"/>
    </row>
    <row r="482" spans="1:5" s="52" customFormat="1" ht="12.45" x14ac:dyDescent="0.3">
      <c r="A482" s="126"/>
      <c r="B482" s="7"/>
      <c r="C482" s="47"/>
      <c r="D482" s="47"/>
      <c r="E482" s="47"/>
    </row>
    <row r="483" spans="1:5" s="52" customFormat="1" ht="12.45" x14ac:dyDescent="0.3">
      <c r="A483" s="126"/>
      <c r="B483" s="7"/>
      <c r="C483" s="47"/>
      <c r="D483" s="47"/>
      <c r="E483" s="47"/>
    </row>
    <row r="484" spans="1:5" s="52" customFormat="1" ht="12.45" x14ac:dyDescent="0.3">
      <c r="A484" s="126"/>
      <c r="B484" s="7"/>
      <c r="C484" s="47"/>
      <c r="D484" s="47"/>
      <c r="E484" s="47"/>
    </row>
    <row r="485" spans="1:5" s="52" customFormat="1" ht="12.45" x14ac:dyDescent="0.3">
      <c r="A485" s="126"/>
      <c r="B485" s="7"/>
      <c r="C485" s="47"/>
      <c r="D485" s="47"/>
      <c r="E485" s="47"/>
    </row>
    <row r="486" spans="1:5" s="52" customFormat="1" ht="12.45" x14ac:dyDescent="0.3">
      <c r="A486" s="126"/>
      <c r="B486" s="7"/>
      <c r="C486" s="47"/>
      <c r="D486" s="47"/>
      <c r="E486" s="47"/>
    </row>
    <row r="487" spans="1:5" s="52" customFormat="1" ht="12.45" x14ac:dyDescent="0.3">
      <c r="A487" s="126"/>
      <c r="B487" s="7"/>
      <c r="C487" s="47"/>
      <c r="D487" s="47"/>
      <c r="E487" s="47"/>
    </row>
    <row r="488" spans="1:5" s="52" customFormat="1" ht="12.45" x14ac:dyDescent="0.3">
      <c r="A488" s="126"/>
      <c r="B488" s="7"/>
      <c r="C488" s="47"/>
      <c r="D488" s="47"/>
      <c r="E488" s="47"/>
    </row>
    <row r="489" spans="1:5" s="52" customFormat="1" ht="12.45" x14ac:dyDescent="0.3">
      <c r="A489" s="126"/>
      <c r="B489" s="7"/>
      <c r="C489" s="47"/>
      <c r="D489" s="47"/>
      <c r="E489" s="47"/>
    </row>
    <row r="490" spans="1:5" s="52" customFormat="1" ht="12.45" x14ac:dyDescent="0.3">
      <c r="A490" s="126"/>
      <c r="B490" s="7"/>
      <c r="C490" s="47"/>
      <c r="D490" s="47"/>
      <c r="E490" s="47"/>
    </row>
    <row r="491" spans="1:5" s="52" customFormat="1" ht="12.45" x14ac:dyDescent="0.3">
      <c r="A491" s="126"/>
      <c r="B491" s="7"/>
      <c r="C491" s="47"/>
      <c r="D491" s="47"/>
      <c r="E491" s="47"/>
    </row>
    <row r="492" spans="1:5" s="52" customFormat="1" ht="12.45" x14ac:dyDescent="0.3">
      <c r="A492" s="126"/>
      <c r="B492" s="7"/>
      <c r="C492" s="47"/>
      <c r="D492" s="47"/>
      <c r="E492" s="47"/>
    </row>
    <row r="493" spans="1:5" s="52" customFormat="1" ht="12.45" x14ac:dyDescent="0.3">
      <c r="A493" s="126"/>
      <c r="B493" s="7"/>
      <c r="C493" s="47"/>
      <c r="D493" s="47"/>
      <c r="E493" s="47"/>
    </row>
    <row r="494" spans="1:5" s="52" customFormat="1" ht="12.45" x14ac:dyDescent="0.3">
      <c r="A494" s="126"/>
      <c r="B494" s="7"/>
      <c r="C494" s="47"/>
      <c r="D494" s="47"/>
      <c r="E494" s="47"/>
    </row>
    <row r="495" spans="1:5" s="52" customFormat="1" ht="12.45" x14ac:dyDescent="0.3">
      <c r="A495" s="126"/>
      <c r="B495" s="7"/>
      <c r="C495" s="47"/>
      <c r="D495" s="47"/>
      <c r="E495" s="47"/>
    </row>
    <row r="496" spans="1:5" s="52" customFormat="1" ht="12.45" x14ac:dyDescent="0.3">
      <c r="A496" s="126"/>
      <c r="B496" s="7"/>
      <c r="C496" s="47"/>
      <c r="D496" s="47"/>
      <c r="E496" s="47"/>
    </row>
    <row r="497" spans="1:5" s="52" customFormat="1" ht="12.45" x14ac:dyDescent="0.3">
      <c r="A497" s="126"/>
      <c r="B497" s="7"/>
      <c r="C497" s="47"/>
      <c r="D497" s="47"/>
      <c r="E497" s="47"/>
    </row>
    <row r="498" spans="1:5" s="52" customFormat="1" ht="12.45" x14ac:dyDescent="0.3">
      <c r="A498" s="126"/>
      <c r="B498" s="7"/>
      <c r="C498" s="47"/>
      <c r="D498" s="47"/>
      <c r="E498" s="47"/>
    </row>
    <row r="499" spans="1:5" s="52" customFormat="1" ht="12.45" x14ac:dyDescent="0.3">
      <c r="A499" s="126"/>
      <c r="B499" s="7"/>
      <c r="C499" s="47"/>
      <c r="D499" s="47"/>
      <c r="E499" s="47"/>
    </row>
    <row r="500" spans="1:5" s="52" customFormat="1" ht="12.45" x14ac:dyDescent="0.3">
      <c r="A500" s="126"/>
      <c r="B500" s="7"/>
      <c r="C500" s="47"/>
      <c r="D500" s="47"/>
      <c r="E500" s="47"/>
    </row>
  </sheetData>
  <mergeCells count="1">
    <mergeCell ref="C35:E35"/>
  </mergeCells>
  <pageMargins left="0.39370078740157483" right="0.19685039370078741" top="0.59055118110236227" bottom="0.19685039370078741" header="0" footer="0.47244094488188981"/>
  <pageSetup paperSize="9" scale="90" orientation="portrait" verticalDpi="300" r:id="rId1"/>
  <headerFooter alignWithMargins="0">
    <oddHeader>&amp;C
OFFICE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B9A6-E3D0-49A7-A232-F91B7B3315FA}">
  <sheetPr syncVertical="1" syncRef="A23" transitionEvaluation="1"/>
  <dimension ref="A1:F507"/>
  <sheetViews>
    <sheetView showZeros="0" view="pageBreakPreview" topLeftCell="A23" zoomScaleNormal="100" zoomScaleSheetLayoutView="100" workbookViewId="0">
      <selection activeCell="B36" sqref="B36"/>
    </sheetView>
  </sheetViews>
  <sheetFormatPr defaultColWidth="9.85546875" defaultRowHeight="15" x14ac:dyDescent="0.35"/>
  <cols>
    <col min="1" max="1" width="6.0703125" style="57" customWidth="1"/>
    <col min="2" max="2" width="53" style="7" customWidth="1"/>
    <col min="3" max="3" width="6" style="46" customWidth="1"/>
    <col min="4" max="4" width="5.140625" style="47" customWidth="1"/>
    <col min="5" max="5" width="8.85546875" style="51" customWidth="1"/>
    <col min="6" max="6" width="12.140625" style="52" customWidth="1"/>
    <col min="7" max="16384" width="9.85546875" style="1"/>
  </cols>
  <sheetData>
    <row r="1" spans="1:6" s="36" customFormat="1" ht="17.25" customHeight="1" thickTop="1" x14ac:dyDescent="0.35">
      <c r="A1" s="55" t="s">
        <v>0</v>
      </c>
      <c r="B1" s="53" t="s">
        <v>1</v>
      </c>
      <c r="C1" s="43" t="s">
        <v>2</v>
      </c>
      <c r="D1" s="42" t="s">
        <v>3</v>
      </c>
      <c r="E1" s="44" t="s">
        <v>4</v>
      </c>
      <c r="F1" s="45" t="s">
        <v>19</v>
      </c>
    </row>
    <row r="2" spans="1:6" s="36" customFormat="1" ht="17.25" customHeight="1" x14ac:dyDescent="0.35">
      <c r="A2" s="64"/>
      <c r="B2" s="69" t="s">
        <v>71</v>
      </c>
      <c r="C2" s="97"/>
      <c r="D2" s="98"/>
      <c r="E2" s="95"/>
      <c r="F2" s="96"/>
    </row>
    <row r="3" spans="1:6" x14ac:dyDescent="0.35">
      <c r="A3" s="94"/>
      <c r="B3" s="65"/>
      <c r="E3" s="109"/>
      <c r="F3" s="49">
        <f t="shared" ref="F3:F10" si="0">E3*C3</f>
        <v>0</v>
      </c>
    </row>
    <row r="4" spans="1:6" x14ac:dyDescent="0.35">
      <c r="A4" s="94">
        <v>1</v>
      </c>
      <c r="B4" s="65" t="s">
        <v>54</v>
      </c>
      <c r="C4" s="46">
        <f>5*7.3</f>
        <v>37</v>
      </c>
      <c r="D4" s="47" t="s">
        <v>23</v>
      </c>
      <c r="E4" s="109"/>
      <c r="F4" s="49">
        <f t="shared" si="0"/>
        <v>0</v>
      </c>
    </row>
    <row r="5" spans="1:6" x14ac:dyDescent="0.35">
      <c r="A5" s="94"/>
      <c r="B5" s="65"/>
      <c r="C5" s="100"/>
      <c r="E5" s="112"/>
      <c r="F5" s="49">
        <f t="shared" si="0"/>
        <v>0</v>
      </c>
    </row>
    <row r="6" spans="1:6" x14ac:dyDescent="0.35">
      <c r="A6" s="94">
        <v>2</v>
      </c>
      <c r="B6" s="65" t="s">
        <v>55</v>
      </c>
      <c r="C6" s="46">
        <f>C4</f>
        <v>37</v>
      </c>
      <c r="D6" s="47" t="s">
        <v>23</v>
      </c>
      <c r="E6" s="109"/>
      <c r="F6" s="49">
        <f t="shared" si="0"/>
        <v>0</v>
      </c>
    </row>
    <row r="7" spans="1:6" x14ac:dyDescent="0.35">
      <c r="A7" s="94"/>
      <c r="B7" s="65"/>
      <c r="C7" s="100"/>
      <c r="E7" s="112"/>
      <c r="F7" s="49">
        <f t="shared" si="0"/>
        <v>0</v>
      </c>
    </row>
    <row r="8" spans="1:6" x14ac:dyDescent="0.35">
      <c r="A8" s="94">
        <v>3</v>
      </c>
      <c r="B8" s="65" t="s">
        <v>35</v>
      </c>
      <c r="C8" s="100">
        <f>((7.3+5)*2-2)*0.1</f>
        <v>2</v>
      </c>
      <c r="D8" s="47" t="s">
        <v>23</v>
      </c>
      <c r="E8" s="112"/>
      <c r="F8" s="49">
        <f t="shared" si="0"/>
        <v>0</v>
      </c>
    </row>
    <row r="9" spans="1:6" x14ac:dyDescent="0.35">
      <c r="A9" s="56"/>
      <c r="B9" s="65"/>
      <c r="E9" s="109"/>
      <c r="F9" s="49">
        <f t="shared" si="0"/>
        <v>0</v>
      </c>
    </row>
    <row r="10" spans="1:6" x14ac:dyDescent="0.35">
      <c r="A10" s="94">
        <v>4</v>
      </c>
      <c r="B10" s="65" t="s">
        <v>56</v>
      </c>
      <c r="C10" s="100">
        <v>1</v>
      </c>
      <c r="D10" s="47" t="s">
        <v>28</v>
      </c>
      <c r="E10" s="112"/>
      <c r="F10" s="49">
        <f t="shared" si="0"/>
        <v>0</v>
      </c>
    </row>
    <row r="11" spans="1:6" x14ac:dyDescent="0.35">
      <c r="A11" s="94"/>
      <c r="B11" s="65"/>
      <c r="C11" s="100"/>
      <c r="E11" s="112"/>
      <c r="F11" s="93"/>
    </row>
    <row r="12" spans="1:6" ht="15" customHeight="1" x14ac:dyDescent="0.35">
      <c r="A12" s="56"/>
      <c r="B12" s="123" t="s">
        <v>20</v>
      </c>
      <c r="E12" s="110"/>
      <c r="F12" s="49"/>
    </row>
    <row r="13" spans="1:6" ht="15" customHeight="1" x14ac:dyDescent="0.35">
      <c r="A13" s="94"/>
      <c r="B13" s="123"/>
      <c r="C13" s="100"/>
      <c r="E13" s="114"/>
      <c r="F13" s="93"/>
    </row>
    <row r="14" spans="1:6" x14ac:dyDescent="0.35">
      <c r="A14" s="56">
        <v>5</v>
      </c>
      <c r="B14" s="113" t="s">
        <v>30</v>
      </c>
      <c r="C14" s="46">
        <v>1</v>
      </c>
      <c r="D14" s="47" t="s">
        <v>25</v>
      </c>
      <c r="E14" s="110"/>
      <c r="F14" s="49">
        <f>E14*C14</f>
        <v>0</v>
      </c>
    </row>
    <row r="15" spans="1:6" x14ac:dyDescent="0.35">
      <c r="A15" s="94"/>
      <c r="B15" s="118"/>
      <c r="C15" s="100"/>
      <c r="E15" s="119"/>
      <c r="F15" s="49">
        <f t="shared" ref="F15:F40" si="1">E15*C15</f>
        <v>0</v>
      </c>
    </row>
    <row r="16" spans="1:6" x14ac:dyDescent="0.35">
      <c r="A16" s="56">
        <v>6</v>
      </c>
      <c r="B16" s="82" t="s">
        <v>63</v>
      </c>
      <c r="C16" s="46">
        <v>4</v>
      </c>
      <c r="D16" s="47" t="s">
        <v>25</v>
      </c>
      <c r="E16" s="111"/>
      <c r="F16" s="49">
        <f t="shared" si="1"/>
        <v>0</v>
      </c>
    </row>
    <row r="17" spans="1:6" ht="15" customHeight="1" x14ac:dyDescent="0.35">
      <c r="A17" s="66"/>
      <c r="B17" s="82"/>
      <c r="E17" s="110"/>
      <c r="F17" s="49">
        <f t="shared" si="1"/>
        <v>0</v>
      </c>
    </row>
    <row r="18" spans="1:6" ht="23.15" x14ac:dyDescent="0.35">
      <c r="A18" s="56">
        <v>7</v>
      </c>
      <c r="B18" s="82" t="s">
        <v>58</v>
      </c>
      <c r="C18" s="46">
        <f>((7.3+5)*2*2.4)-2</f>
        <v>57</v>
      </c>
      <c r="D18" s="47" t="s">
        <v>23</v>
      </c>
      <c r="E18" s="110"/>
      <c r="F18" s="49">
        <f t="shared" si="1"/>
        <v>0</v>
      </c>
    </row>
    <row r="19" spans="1:6" x14ac:dyDescent="0.35">
      <c r="A19" s="94"/>
      <c r="B19" s="82"/>
      <c r="C19" s="100"/>
      <c r="E19" s="114"/>
      <c r="F19" s="49">
        <f t="shared" si="1"/>
        <v>0</v>
      </c>
    </row>
    <row r="20" spans="1:6" x14ac:dyDescent="0.35">
      <c r="A20" s="94">
        <v>8</v>
      </c>
      <c r="B20" s="82" t="s">
        <v>59</v>
      </c>
      <c r="C20" s="100">
        <f>5*7.3</f>
        <v>37</v>
      </c>
      <c r="D20" s="47" t="s">
        <v>23</v>
      </c>
      <c r="E20" s="114"/>
      <c r="F20" s="49">
        <f t="shared" si="1"/>
        <v>0</v>
      </c>
    </row>
    <row r="21" spans="1:6" x14ac:dyDescent="0.35">
      <c r="A21" s="56"/>
      <c r="B21" s="82"/>
      <c r="E21" s="110"/>
      <c r="F21" s="49">
        <f t="shared" si="1"/>
        <v>0</v>
      </c>
    </row>
    <row r="22" spans="1:6" ht="23.15" x14ac:dyDescent="0.35">
      <c r="A22" s="56">
        <v>9</v>
      </c>
      <c r="B22" s="65" t="s">
        <v>60</v>
      </c>
      <c r="C22" s="46">
        <f>7.3*5*1.2</f>
        <v>44</v>
      </c>
      <c r="D22" s="47" t="s">
        <v>16</v>
      </c>
      <c r="E22" s="115"/>
      <c r="F22" s="49">
        <f t="shared" si="1"/>
        <v>0</v>
      </c>
    </row>
    <row r="23" spans="1:6" x14ac:dyDescent="0.35">
      <c r="A23" s="94"/>
      <c r="B23" s="65"/>
      <c r="C23" s="100"/>
      <c r="E23" s="116"/>
      <c r="F23" s="49">
        <f t="shared" si="1"/>
        <v>0</v>
      </c>
    </row>
    <row r="24" spans="1:6" x14ac:dyDescent="0.35">
      <c r="A24" s="94">
        <v>10</v>
      </c>
      <c r="B24" s="65" t="s">
        <v>61</v>
      </c>
      <c r="C24" s="100">
        <f>C20</f>
        <v>37</v>
      </c>
      <c r="D24" s="47" t="s">
        <v>23</v>
      </c>
      <c r="E24" s="116"/>
      <c r="F24" s="49">
        <f t="shared" si="1"/>
        <v>0</v>
      </c>
    </row>
    <row r="25" spans="1:6" x14ac:dyDescent="0.35">
      <c r="A25" s="94"/>
      <c r="B25" s="65"/>
      <c r="E25" s="115"/>
      <c r="F25" s="49">
        <f t="shared" si="1"/>
        <v>0</v>
      </c>
    </row>
    <row r="26" spans="1:6" x14ac:dyDescent="0.35">
      <c r="A26" s="94">
        <v>11</v>
      </c>
      <c r="B26" s="65" t="s">
        <v>62</v>
      </c>
      <c r="C26" s="100">
        <f>C24</f>
        <v>37</v>
      </c>
      <c r="D26" s="47" t="s">
        <v>23</v>
      </c>
      <c r="E26" s="115"/>
      <c r="F26" s="49">
        <f t="shared" si="1"/>
        <v>0</v>
      </c>
    </row>
    <row r="27" spans="1:6" x14ac:dyDescent="0.35">
      <c r="A27" s="56"/>
      <c r="B27" s="102"/>
      <c r="E27" s="115"/>
      <c r="F27" s="49">
        <f t="shared" si="1"/>
        <v>0</v>
      </c>
    </row>
    <row r="28" spans="1:6" x14ac:dyDescent="0.35">
      <c r="A28" s="94"/>
      <c r="B28" s="65"/>
      <c r="E28" s="115"/>
      <c r="F28" s="49">
        <f t="shared" si="1"/>
        <v>0</v>
      </c>
    </row>
    <row r="29" spans="1:6" x14ac:dyDescent="0.35">
      <c r="A29" s="56"/>
      <c r="B29" s="82"/>
      <c r="E29" s="110"/>
      <c r="F29" s="49">
        <f t="shared" si="1"/>
        <v>0</v>
      </c>
    </row>
    <row r="30" spans="1:6" x14ac:dyDescent="0.35">
      <c r="A30" s="56"/>
      <c r="B30" s="65"/>
      <c r="E30" s="109"/>
      <c r="F30" s="49">
        <f t="shared" si="1"/>
        <v>0</v>
      </c>
    </row>
    <row r="31" spans="1:6" x14ac:dyDescent="0.35">
      <c r="A31" s="56"/>
      <c r="B31" s="82"/>
      <c r="E31" s="110"/>
      <c r="F31" s="49">
        <f t="shared" si="1"/>
        <v>0</v>
      </c>
    </row>
    <row r="32" spans="1:6" x14ac:dyDescent="0.35">
      <c r="A32" s="56"/>
      <c r="B32" s="82"/>
      <c r="E32" s="110"/>
      <c r="F32" s="49">
        <f t="shared" si="1"/>
        <v>0</v>
      </c>
    </row>
    <row r="33" spans="1:6" x14ac:dyDescent="0.35">
      <c r="A33" s="56"/>
      <c r="E33" s="50"/>
      <c r="F33" s="49">
        <f t="shared" si="1"/>
        <v>0</v>
      </c>
    </row>
    <row r="34" spans="1:6" x14ac:dyDescent="0.35">
      <c r="A34" s="92"/>
      <c r="B34" s="82"/>
      <c r="E34" s="50"/>
      <c r="F34" s="49">
        <f t="shared" si="1"/>
        <v>0</v>
      </c>
    </row>
    <row r="35" spans="1:6" x14ac:dyDescent="0.35">
      <c r="A35" s="56"/>
      <c r="B35" s="65"/>
      <c r="E35" s="50"/>
      <c r="F35" s="49">
        <f t="shared" si="1"/>
        <v>0</v>
      </c>
    </row>
    <row r="36" spans="1:6" x14ac:dyDescent="0.35">
      <c r="A36" s="56"/>
      <c r="B36" s="65"/>
      <c r="E36" s="50"/>
      <c r="F36" s="49">
        <f t="shared" si="1"/>
        <v>0</v>
      </c>
    </row>
    <row r="37" spans="1:6" x14ac:dyDescent="0.35">
      <c r="A37" s="56"/>
      <c r="B37" s="65"/>
      <c r="E37" s="50"/>
      <c r="F37" s="49">
        <f t="shared" si="1"/>
        <v>0</v>
      </c>
    </row>
    <row r="38" spans="1:6" x14ac:dyDescent="0.35">
      <c r="A38" s="56"/>
      <c r="B38" s="65"/>
      <c r="E38" s="50"/>
      <c r="F38" s="49">
        <f t="shared" si="1"/>
        <v>0</v>
      </c>
    </row>
    <row r="39" spans="1:6" x14ac:dyDescent="0.35">
      <c r="A39" s="56"/>
      <c r="B39" s="65"/>
      <c r="E39" s="50"/>
      <c r="F39" s="49">
        <f t="shared" si="1"/>
        <v>0</v>
      </c>
    </row>
    <row r="40" spans="1:6" x14ac:dyDescent="0.35">
      <c r="A40" s="56"/>
      <c r="B40" s="65"/>
      <c r="E40" s="50"/>
      <c r="F40" s="49">
        <f t="shared" si="1"/>
        <v>0</v>
      </c>
    </row>
    <row r="41" spans="1:6" ht="15.45" thickBot="1" x14ac:dyDescent="0.4">
      <c r="A41" s="94"/>
      <c r="B41" s="65"/>
      <c r="C41" s="99"/>
      <c r="D41" s="99"/>
      <c r="E41" s="83"/>
      <c r="F41" s="93"/>
    </row>
    <row r="42" spans="1:6" ht="15.9" thickTop="1" thickBot="1" x14ac:dyDescent="0.4">
      <c r="A42" s="90"/>
      <c r="B42" s="91"/>
      <c r="C42" s="174" t="s">
        <v>27</v>
      </c>
      <c r="D42" s="175"/>
      <c r="E42" s="176"/>
      <c r="F42" s="117">
        <f>SUM(F3:F36)</f>
        <v>0</v>
      </c>
    </row>
    <row r="43" spans="1:6" ht="15.45" thickTop="1" x14ac:dyDescent="0.35">
      <c r="A43" s="67"/>
      <c r="C43" s="47"/>
      <c r="E43" s="47"/>
      <c r="F43" s="68"/>
    </row>
    <row r="44" spans="1:6" x14ac:dyDescent="0.35">
      <c r="A44" s="67"/>
      <c r="C44" s="47"/>
      <c r="E44" s="47"/>
      <c r="F44" s="68"/>
    </row>
    <row r="45" spans="1:6" x14ac:dyDescent="0.35">
      <c r="A45" s="67"/>
      <c r="C45" s="47"/>
      <c r="E45" s="47"/>
      <c r="F45" s="68"/>
    </row>
    <row r="46" spans="1:6" ht="15" customHeight="1" x14ac:dyDescent="0.35">
      <c r="A46" s="67"/>
      <c r="C46" s="47"/>
      <c r="E46" s="47"/>
      <c r="F46" s="68"/>
    </row>
    <row r="47" spans="1:6" x14ac:dyDescent="0.35">
      <c r="A47" s="67"/>
      <c r="C47" s="47"/>
      <c r="E47" s="47"/>
      <c r="F47" s="68"/>
    </row>
    <row r="48" spans="1:6" x14ac:dyDescent="0.35">
      <c r="A48" s="67"/>
      <c r="C48" s="47"/>
      <c r="E48" s="47"/>
      <c r="F48" s="68"/>
    </row>
    <row r="49" spans="1:6" x14ac:dyDescent="0.35">
      <c r="A49" s="67"/>
      <c r="C49" s="47"/>
      <c r="E49" s="47"/>
      <c r="F49" s="68"/>
    </row>
    <row r="50" spans="1:6" x14ac:dyDescent="0.35">
      <c r="A50" s="67"/>
      <c r="C50" s="47"/>
      <c r="E50" s="47"/>
      <c r="F50" s="68"/>
    </row>
    <row r="51" spans="1:6" ht="15" customHeight="1" x14ac:dyDescent="0.35">
      <c r="A51" s="67"/>
      <c r="C51" s="47"/>
      <c r="E51" s="47"/>
      <c r="F51" s="68"/>
    </row>
    <row r="52" spans="1:6" x14ac:dyDescent="0.35">
      <c r="A52" s="67"/>
      <c r="C52" s="47"/>
      <c r="E52" s="47"/>
      <c r="F52" s="68"/>
    </row>
    <row r="53" spans="1:6" x14ac:dyDescent="0.35">
      <c r="A53" s="67"/>
      <c r="C53" s="47"/>
      <c r="E53" s="47"/>
      <c r="F53" s="68"/>
    </row>
    <row r="54" spans="1:6" x14ac:dyDescent="0.35">
      <c r="A54" s="67"/>
      <c r="C54" s="47"/>
      <c r="E54" s="47"/>
      <c r="F54" s="68"/>
    </row>
    <row r="55" spans="1:6" x14ac:dyDescent="0.35">
      <c r="A55" s="67"/>
      <c r="C55" s="47"/>
      <c r="E55" s="47"/>
      <c r="F55" s="68"/>
    </row>
    <row r="56" spans="1:6" x14ac:dyDescent="0.35">
      <c r="A56" s="67"/>
      <c r="C56" s="47"/>
      <c r="E56" s="47"/>
      <c r="F56" s="68"/>
    </row>
    <row r="57" spans="1:6" x14ac:dyDescent="0.35">
      <c r="A57" s="67"/>
      <c r="C57" s="47"/>
      <c r="E57" s="47"/>
      <c r="F57" s="68"/>
    </row>
    <row r="58" spans="1:6" x14ac:dyDescent="0.35">
      <c r="A58" s="67"/>
      <c r="C58" s="47"/>
      <c r="E58" s="47"/>
      <c r="F58" s="68"/>
    </row>
    <row r="59" spans="1:6" x14ac:dyDescent="0.35">
      <c r="A59" s="67"/>
      <c r="C59" s="47"/>
      <c r="E59" s="47"/>
      <c r="F59" s="68"/>
    </row>
    <row r="60" spans="1:6" x14ac:dyDescent="0.35">
      <c r="A60" s="67"/>
      <c r="C60" s="47"/>
      <c r="E60" s="47"/>
      <c r="F60" s="68"/>
    </row>
    <row r="61" spans="1:6" x14ac:dyDescent="0.35">
      <c r="A61" s="67"/>
      <c r="C61" s="47"/>
      <c r="E61" s="47"/>
      <c r="F61" s="68"/>
    </row>
    <row r="62" spans="1:6" x14ac:dyDescent="0.35">
      <c r="A62" s="67"/>
      <c r="C62" s="47"/>
      <c r="E62" s="47"/>
      <c r="F62" s="68"/>
    </row>
    <row r="63" spans="1:6" x14ac:dyDescent="0.35">
      <c r="A63" s="67"/>
      <c r="C63" s="47"/>
      <c r="E63" s="47"/>
      <c r="F63" s="68"/>
    </row>
    <row r="64" spans="1:6" ht="15" customHeight="1" x14ac:dyDescent="0.35">
      <c r="A64" s="67"/>
      <c r="C64" s="47"/>
      <c r="E64" s="47"/>
      <c r="F64" s="68"/>
    </row>
    <row r="65" spans="1:6" x14ac:dyDescent="0.35">
      <c r="A65" s="67"/>
      <c r="C65" s="47"/>
      <c r="E65" s="47"/>
      <c r="F65" s="68"/>
    </row>
    <row r="66" spans="1:6" x14ac:dyDescent="0.35">
      <c r="A66" s="67"/>
      <c r="C66" s="47"/>
      <c r="E66" s="47"/>
      <c r="F66" s="68"/>
    </row>
    <row r="67" spans="1:6" x14ac:dyDescent="0.35">
      <c r="A67" s="67"/>
      <c r="C67" s="47"/>
      <c r="E67" s="47"/>
      <c r="F67" s="68"/>
    </row>
    <row r="68" spans="1:6" x14ac:dyDescent="0.35">
      <c r="A68" s="67"/>
      <c r="C68" s="47"/>
      <c r="E68" s="47"/>
      <c r="F68" s="68"/>
    </row>
    <row r="69" spans="1:6" x14ac:dyDescent="0.35">
      <c r="A69" s="67"/>
      <c r="C69" s="47"/>
      <c r="E69" s="47"/>
      <c r="F69" s="68"/>
    </row>
    <row r="70" spans="1:6" x14ac:dyDescent="0.35">
      <c r="A70" s="67"/>
      <c r="C70" s="47"/>
      <c r="E70" s="47"/>
      <c r="F70" s="68"/>
    </row>
    <row r="71" spans="1:6" x14ac:dyDescent="0.35">
      <c r="A71" s="67"/>
      <c r="C71" s="47"/>
      <c r="E71" s="47"/>
      <c r="F71" s="68"/>
    </row>
    <row r="72" spans="1:6" x14ac:dyDescent="0.35">
      <c r="A72" s="67"/>
      <c r="C72" s="47"/>
      <c r="E72" s="47"/>
      <c r="F72" s="68"/>
    </row>
    <row r="73" spans="1:6" x14ac:dyDescent="0.35">
      <c r="A73" s="67"/>
      <c r="C73" s="47"/>
      <c r="E73" s="47"/>
      <c r="F73" s="68"/>
    </row>
    <row r="74" spans="1:6" x14ac:dyDescent="0.35">
      <c r="A74" s="67"/>
      <c r="C74" s="47"/>
      <c r="E74" s="47"/>
      <c r="F74" s="68"/>
    </row>
    <row r="75" spans="1:6" x14ac:dyDescent="0.35">
      <c r="A75" s="67"/>
      <c r="C75" s="47"/>
      <c r="E75" s="47"/>
      <c r="F75" s="68"/>
    </row>
    <row r="76" spans="1:6" x14ac:dyDescent="0.35">
      <c r="A76" s="67"/>
      <c r="C76" s="47"/>
      <c r="E76" s="47"/>
      <c r="F76" s="68"/>
    </row>
    <row r="77" spans="1:6" x14ac:dyDescent="0.35">
      <c r="A77" s="67"/>
      <c r="C77" s="47"/>
      <c r="E77" s="47"/>
      <c r="F77" s="68"/>
    </row>
    <row r="78" spans="1:6" x14ac:dyDescent="0.35">
      <c r="A78" s="67"/>
      <c r="C78" s="47"/>
      <c r="E78" s="47"/>
      <c r="F78" s="68"/>
    </row>
    <row r="79" spans="1:6" x14ac:dyDescent="0.35">
      <c r="A79" s="67"/>
      <c r="C79" s="47"/>
      <c r="E79" s="47"/>
      <c r="F79" s="68"/>
    </row>
    <row r="80" spans="1:6" x14ac:dyDescent="0.35">
      <c r="A80" s="67"/>
      <c r="C80" s="47"/>
      <c r="E80" s="47"/>
      <c r="F80" s="68"/>
    </row>
    <row r="81" spans="1:6" x14ac:dyDescent="0.35">
      <c r="A81" s="67"/>
      <c r="C81" s="47"/>
      <c r="E81" s="47"/>
      <c r="F81" s="68"/>
    </row>
    <row r="82" spans="1:6" x14ac:dyDescent="0.35">
      <c r="A82" s="67"/>
      <c r="C82" s="47"/>
      <c r="E82" s="47"/>
      <c r="F82" s="68"/>
    </row>
    <row r="83" spans="1:6" x14ac:dyDescent="0.35">
      <c r="A83" s="67"/>
      <c r="C83" s="47"/>
      <c r="E83" s="47"/>
      <c r="F83" s="68"/>
    </row>
    <row r="84" spans="1:6" x14ac:dyDescent="0.35">
      <c r="A84" s="67"/>
      <c r="C84" s="47"/>
      <c r="E84" s="47"/>
      <c r="F84" s="68"/>
    </row>
    <row r="85" spans="1:6" x14ac:dyDescent="0.35">
      <c r="A85" s="67"/>
      <c r="C85" s="47"/>
      <c r="E85" s="47"/>
      <c r="F85" s="68"/>
    </row>
    <row r="86" spans="1:6" x14ac:dyDescent="0.35">
      <c r="A86" s="67"/>
      <c r="C86" s="47"/>
      <c r="E86" s="47"/>
      <c r="F86" s="68"/>
    </row>
    <row r="87" spans="1:6" x14ac:dyDescent="0.35">
      <c r="A87" s="67"/>
      <c r="C87" s="47"/>
      <c r="E87" s="47"/>
      <c r="F87" s="68"/>
    </row>
    <row r="88" spans="1:6" x14ac:dyDescent="0.35">
      <c r="A88" s="67"/>
      <c r="C88" s="47"/>
      <c r="E88" s="47"/>
      <c r="F88" s="68"/>
    </row>
    <row r="89" spans="1:6" x14ac:dyDescent="0.35">
      <c r="A89" s="67"/>
      <c r="C89" s="47"/>
      <c r="E89" s="47"/>
      <c r="F89" s="68"/>
    </row>
    <row r="90" spans="1:6" x14ac:dyDescent="0.35">
      <c r="A90" s="67"/>
      <c r="C90" s="47"/>
      <c r="E90" s="47"/>
      <c r="F90" s="68"/>
    </row>
    <row r="91" spans="1:6" x14ac:dyDescent="0.35">
      <c r="A91" s="67"/>
      <c r="C91" s="47"/>
      <c r="E91" s="47"/>
      <c r="F91" s="68"/>
    </row>
    <row r="92" spans="1:6" x14ac:dyDescent="0.35">
      <c r="A92" s="67"/>
      <c r="C92" s="47"/>
      <c r="E92" s="47"/>
      <c r="F92" s="68"/>
    </row>
    <row r="93" spans="1:6" x14ac:dyDescent="0.35">
      <c r="A93" s="67"/>
      <c r="C93" s="47"/>
      <c r="E93" s="47"/>
      <c r="F93" s="68"/>
    </row>
    <row r="94" spans="1:6" x14ac:dyDescent="0.35">
      <c r="A94" s="67"/>
      <c r="C94" s="47"/>
      <c r="E94" s="47"/>
      <c r="F94" s="68"/>
    </row>
    <row r="95" spans="1:6" x14ac:dyDescent="0.35">
      <c r="A95" s="67"/>
      <c r="C95" s="47"/>
      <c r="E95" s="47"/>
      <c r="F95" s="68"/>
    </row>
    <row r="96" spans="1:6" x14ac:dyDescent="0.35">
      <c r="A96" s="67"/>
      <c r="C96" s="47"/>
      <c r="E96" s="47"/>
      <c r="F96" s="68"/>
    </row>
    <row r="97" spans="1:6" x14ac:dyDescent="0.35">
      <c r="A97" s="67"/>
      <c r="C97" s="47"/>
      <c r="E97" s="47"/>
      <c r="F97" s="68"/>
    </row>
    <row r="98" spans="1:6" x14ac:dyDescent="0.35">
      <c r="A98" s="67"/>
      <c r="C98" s="47"/>
      <c r="E98" s="47"/>
      <c r="F98" s="68"/>
    </row>
    <row r="99" spans="1:6" x14ac:dyDescent="0.35">
      <c r="A99" s="67"/>
      <c r="C99" s="47"/>
      <c r="E99" s="47"/>
      <c r="F99" s="68"/>
    </row>
    <row r="100" spans="1:6" x14ac:dyDescent="0.35">
      <c r="A100" s="67"/>
      <c r="C100" s="47"/>
      <c r="E100" s="47"/>
      <c r="F100" s="68"/>
    </row>
    <row r="101" spans="1:6" ht="15" customHeight="1" x14ac:dyDescent="0.35">
      <c r="A101" s="67"/>
      <c r="C101" s="47"/>
      <c r="E101" s="47"/>
      <c r="F101" s="68"/>
    </row>
    <row r="102" spans="1:6" x14ac:dyDescent="0.35">
      <c r="A102" s="67"/>
      <c r="C102" s="47"/>
      <c r="E102" s="47"/>
      <c r="F102" s="68"/>
    </row>
    <row r="103" spans="1:6" x14ac:dyDescent="0.35">
      <c r="A103" s="67"/>
      <c r="C103" s="47"/>
      <c r="E103" s="47"/>
      <c r="F103" s="68"/>
    </row>
    <row r="104" spans="1:6" x14ac:dyDescent="0.35">
      <c r="A104" s="67"/>
      <c r="C104" s="47"/>
      <c r="E104" s="47"/>
      <c r="F104" s="68"/>
    </row>
    <row r="105" spans="1:6" x14ac:dyDescent="0.35">
      <c r="A105" s="67"/>
      <c r="C105" s="47"/>
      <c r="E105" s="47"/>
      <c r="F105" s="68"/>
    </row>
    <row r="106" spans="1:6" x14ac:dyDescent="0.35">
      <c r="A106" s="67"/>
      <c r="C106" s="47"/>
      <c r="E106" s="47"/>
      <c r="F106" s="68"/>
    </row>
    <row r="107" spans="1:6" x14ac:dyDescent="0.35">
      <c r="A107" s="67"/>
      <c r="C107" s="47"/>
      <c r="E107" s="47"/>
      <c r="F107" s="68"/>
    </row>
    <row r="108" spans="1:6" x14ac:dyDescent="0.35">
      <c r="A108" s="67"/>
      <c r="C108" s="47"/>
      <c r="E108" s="47"/>
      <c r="F108" s="68"/>
    </row>
    <row r="109" spans="1:6" x14ac:dyDescent="0.35">
      <c r="A109" s="67"/>
      <c r="C109" s="47"/>
      <c r="E109" s="47"/>
      <c r="F109" s="68"/>
    </row>
    <row r="110" spans="1:6" x14ac:dyDescent="0.35">
      <c r="A110" s="67"/>
      <c r="C110" s="47"/>
      <c r="E110" s="47"/>
      <c r="F110" s="68"/>
    </row>
    <row r="111" spans="1:6" x14ac:dyDescent="0.35">
      <c r="A111" s="67"/>
      <c r="C111" s="47"/>
      <c r="E111" s="47"/>
      <c r="F111" s="68"/>
    </row>
    <row r="112" spans="1:6" x14ac:dyDescent="0.35">
      <c r="A112" s="67"/>
      <c r="C112" s="47"/>
      <c r="E112" s="47"/>
      <c r="F112" s="68"/>
    </row>
    <row r="113" spans="1:6" x14ac:dyDescent="0.35">
      <c r="A113" s="67"/>
      <c r="C113" s="47"/>
      <c r="E113" s="47"/>
      <c r="F113" s="68"/>
    </row>
    <row r="114" spans="1:6" ht="15" customHeight="1" x14ac:dyDescent="0.35">
      <c r="A114" s="67"/>
      <c r="C114" s="47"/>
      <c r="E114" s="47"/>
      <c r="F114" s="68"/>
    </row>
    <row r="115" spans="1:6" x14ac:dyDescent="0.35">
      <c r="A115" s="67"/>
      <c r="C115" s="47"/>
      <c r="E115" s="47"/>
      <c r="F115" s="68"/>
    </row>
    <row r="116" spans="1:6" x14ac:dyDescent="0.35">
      <c r="A116" s="67"/>
      <c r="C116" s="47"/>
      <c r="E116" s="47"/>
      <c r="F116" s="68"/>
    </row>
    <row r="117" spans="1:6" x14ac:dyDescent="0.35">
      <c r="A117" s="67"/>
      <c r="C117" s="47"/>
      <c r="E117" s="47"/>
      <c r="F117" s="68"/>
    </row>
    <row r="118" spans="1:6" x14ac:dyDescent="0.35">
      <c r="A118" s="67"/>
      <c r="C118" s="47"/>
      <c r="E118" s="47"/>
      <c r="F118" s="68"/>
    </row>
    <row r="119" spans="1:6" x14ac:dyDescent="0.35">
      <c r="A119" s="67"/>
      <c r="C119" s="47"/>
      <c r="E119" s="47"/>
      <c r="F119" s="68"/>
    </row>
    <row r="120" spans="1:6" x14ac:dyDescent="0.35">
      <c r="A120" s="67"/>
      <c r="C120" s="47"/>
      <c r="E120" s="47"/>
      <c r="F120" s="68"/>
    </row>
    <row r="121" spans="1:6" x14ac:dyDescent="0.35">
      <c r="A121" s="67"/>
      <c r="C121" s="47"/>
      <c r="E121" s="47"/>
      <c r="F121" s="68"/>
    </row>
    <row r="122" spans="1:6" x14ac:dyDescent="0.35">
      <c r="A122" s="67"/>
      <c r="C122" s="47"/>
      <c r="E122" s="47"/>
      <c r="F122" s="68"/>
    </row>
    <row r="123" spans="1:6" x14ac:dyDescent="0.35">
      <c r="A123" s="67"/>
      <c r="C123" s="47"/>
      <c r="E123" s="47"/>
      <c r="F123" s="68"/>
    </row>
    <row r="124" spans="1:6" x14ac:dyDescent="0.35">
      <c r="A124" s="67"/>
      <c r="C124" s="47"/>
      <c r="E124" s="47"/>
      <c r="F124" s="68"/>
    </row>
    <row r="125" spans="1:6" x14ac:dyDescent="0.35">
      <c r="A125" s="67"/>
      <c r="C125" s="47"/>
      <c r="E125" s="47"/>
      <c r="F125" s="68"/>
    </row>
    <row r="126" spans="1:6" x14ac:dyDescent="0.35">
      <c r="A126" s="67"/>
      <c r="C126" s="47"/>
      <c r="E126" s="47"/>
      <c r="F126" s="68"/>
    </row>
    <row r="127" spans="1:6" x14ac:dyDescent="0.35">
      <c r="A127" s="67"/>
      <c r="C127" s="47"/>
      <c r="E127" s="47"/>
      <c r="F127" s="68"/>
    </row>
    <row r="128" spans="1:6" x14ac:dyDescent="0.35">
      <c r="A128" s="67"/>
      <c r="C128" s="47"/>
      <c r="E128" s="47"/>
      <c r="F128" s="68"/>
    </row>
    <row r="129" spans="1:6" x14ac:dyDescent="0.35">
      <c r="A129" s="67"/>
      <c r="C129" s="47"/>
      <c r="E129" s="47"/>
      <c r="F129" s="68"/>
    </row>
    <row r="130" spans="1:6" x14ac:dyDescent="0.35">
      <c r="A130" s="67"/>
      <c r="C130" s="47"/>
      <c r="E130" s="47"/>
      <c r="F130" s="68"/>
    </row>
    <row r="131" spans="1:6" x14ac:dyDescent="0.35">
      <c r="A131" s="67"/>
      <c r="C131" s="47"/>
      <c r="E131" s="47"/>
      <c r="F131" s="68"/>
    </row>
    <row r="132" spans="1:6" x14ac:dyDescent="0.35">
      <c r="A132" s="67"/>
      <c r="C132" s="47"/>
      <c r="E132" s="47"/>
      <c r="F132" s="68"/>
    </row>
    <row r="133" spans="1:6" x14ac:dyDescent="0.35">
      <c r="A133" s="67"/>
      <c r="C133" s="47"/>
      <c r="E133" s="47"/>
      <c r="F133" s="68"/>
    </row>
    <row r="134" spans="1:6" x14ac:dyDescent="0.35">
      <c r="A134" s="67"/>
      <c r="C134" s="47"/>
      <c r="E134" s="47"/>
      <c r="F134" s="68"/>
    </row>
    <row r="135" spans="1:6" x14ac:dyDescent="0.35">
      <c r="A135" s="67"/>
      <c r="C135" s="47"/>
      <c r="E135" s="47"/>
      <c r="F135" s="68"/>
    </row>
    <row r="136" spans="1:6" x14ac:dyDescent="0.35">
      <c r="A136" s="67"/>
      <c r="C136" s="47"/>
      <c r="E136" s="47"/>
      <c r="F136" s="68"/>
    </row>
    <row r="137" spans="1:6" x14ac:dyDescent="0.35">
      <c r="A137" s="67"/>
      <c r="C137" s="47"/>
      <c r="E137" s="47"/>
      <c r="F137" s="68"/>
    </row>
    <row r="138" spans="1:6" x14ac:dyDescent="0.35">
      <c r="A138" s="67"/>
      <c r="C138" s="47"/>
      <c r="E138" s="47"/>
      <c r="F138" s="68"/>
    </row>
    <row r="139" spans="1:6" x14ac:dyDescent="0.35">
      <c r="A139" s="67"/>
      <c r="C139" s="47"/>
      <c r="E139" s="47"/>
      <c r="F139" s="68"/>
    </row>
    <row r="140" spans="1:6" x14ac:dyDescent="0.35">
      <c r="A140" s="67"/>
      <c r="C140" s="47"/>
      <c r="E140" s="47"/>
      <c r="F140" s="68"/>
    </row>
    <row r="141" spans="1:6" x14ac:dyDescent="0.35">
      <c r="A141" s="67"/>
      <c r="C141" s="47"/>
      <c r="E141" s="47"/>
      <c r="F141" s="68"/>
    </row>
    <row r="142" spans="1:6" x14ac:dyDescent="0.35">
      <c r="A142" s="67"/>
      <c r="C142" s="47"/>
      <c r="E142" s="47"/>
      <c r="F142" s="68"/>
    </row>
    <row r="143" spans="1:6" x14ac:dyDescent="0.35">
      <c r="A143" s="67"/>
      <c r="C143" s="47"/>
      <c r="E143" s="47"/>
      <c r="F143" s="68"/>
    </row>
    <row r="144" spans="1:6" x14ac:dyDescent="0.35">
      <c r="A144" s="67"/>
      <c r="C144" s="47"/>
      <c r="E144" s="47"/>
      <c r="F144" s="68"/>
    </row>
    <row r="145" spans="1:6" x14ac:dyDescent="0.35">
      <c r="A145" s="67"/>
      <c r="C145" s="47"/>
      <c r="E145" s="47"/>
      <c r="F145" s="68"/>
    </row>
    <row r="146" spans="1:6" x14ac:dyDescent="0.35">
      <c r="A146" s="67"/>
      <c r="C146" s="47"/>
      <c r="E146" s="47"/>
      <c r="F146" s="68"/>
    </row>
    <row r="147" spans="1:6" x14ac:dyDescent="0.35">
      <c r="A147" s="67"/>
      <c r="C147" s="47"/>
      <c r="E147" s="47"/>
      <c r="F147" s="68"/>
    </row>
    <row r="148" spans="1:6" x14ac:dyDescent="0.35">
      <c r="A148" s="67"/>
      <c r="C148" s="47"/>
      <c r="E148" s="47"/>
      <c r="F148" s="68"/>
    </row>
    <row r="149" spans="1:6" x14ac:dyDescent="0.35">
      <c r="A149" s="67"/>
      <c r="C149" s="47"/>
      <c r="E149" s="47"/>
      <c r="F149" s="68"/>
    </row>
    <row r="150" spans="1:6" x14ac:dyDescent="0.35">
      <c r="A150" s="67"/>
      <c r="C150" s="47"/>
      <c r="E150" s="47"/>
      <c r="F150" s="68"/>
    </row>
    <row r="151" spans="1:6" x14ac:dyDescent="0.35">
      <c r="A151" s="67"/>
      <c r="C151" s="47"/>
      <c r="E151" s="47"/>
      <c r="F151" s="68"/>
    </row>
    <row r="152" spans="1:6" x14ac:dyDescent="0.35">
      <c r="A152" s="67"/>
      <c r="C152" s="47"/>
      <c r="E152" s="47"/>
      <c r="F152" s="68"/>
    </row>
    <row r="153" spans="1:6" x14ac:dyDescent="0.35">
      <c r="A153" s="67"/>
      <c r="C153" s="47"/>
      <c r="E153" s="47"/>
      <c r="F153" s="68"/>
    </row>
    <row r="154" spans="1:6" x14ac:dyDescent="0.35">
      <c r="A154" s="67"/>
      <c r="C154" s="47"/>
      <c r="E154" s="47"/>
      <c r="F154" s="68"/>
    </row>
    <row r="155" spans="1:6" x14ac:dyDescent="0.35">
      <c r="A155" s="67"/>
      <c r="C155" s="47"/>
      <c r="E155" s="47"/>
      <c r="F155" s="68"/>
    </row>
    <row r="156" spans="1:6" x14ac:dyDescent="0.35">
      <c r="A156" s="67"/>
      <c r="C156" s="47"/>
      <c r="E156" s="47"/>
      <c r="F156" s="68"/>
    </row>
    <row r="157" spans="1:6" x14ac:dyDescent="0.35">
      <c r="A157" s="67"/>
      <c r="C157" s="47"/>
      <c r="E157" s="47"/>
      <c r="F157" s="68"/>
    </row>
    <row r="158" spans="1:6" x14ac:dyDescent="0.35">
      <c r="A158" s="67"/>
      <c r="C158" s="47"/>
      <c r="E158" s="47"/>
      <c r="F158" s="68"/>
    </row>
    <row r="159" spans="1:6" ht="15" customHeight="1" x14ac:dyDescent="0.35">
      <c r="A159" s="67"/>
      <c r="C159" s="47"/>
      <c r="E159" s="47"/>
      <c r="F159" s="68"/>
    </row>
    <row r="160" spans="1:6" x14ac:dyDescent="0.35">
      <c r="A160" s="67"/>
      <c r="C160" s="47"/>
      <c r="E160" s="47"/>
      <c r="F160" s="68"/>
    </row>
    <row r="161" spans="1:6" x14ac:dyDescent="0.35">
      <c r="A161" s="67"/>
      <c r="C161" s="47"/>
      <c r="E161" s="47"/>
      <c r="F161" s="68"/>
    </row>
    <row r="162" spans="1:6" x14ac:dyDescent="0.35">
      <c r="A162" s="67"/>
      <c r="C162" s="47"/>
      <c r="E162" s="47"/>
      <c r="F162" s="68"/>
    </row>
    <row r="163" spans="1:6" x14ac:dyDescent="0.35">
      <c r="A163" s="67"/>
      <c r="C163" s="47"/>
      <c r="E163" s="47"/>
      <c r="F163" s="68"/>
    </row>
    <row r="164" spans="1:6" x14ac:dyDescent="0.35">
      <c r="A164" s="67"/>
      <c r="C164" s="47"/>
      <c r="E164" s="47"/>
      <c r="F164" s="68"/>
    </row>
    <row r="165" spans="1:6" x14ac:dyDescent="0.35">
      <c r="A165" s="67"/>
      <c r="C165" s="47"/>
      <c r="E165" s="47"/>
      <c r="F165" s="68"/>
    </row>
    <row r="166" spans="1:6" ht="15" customHeight="1" x14ac:dyDescent="0.35">
      <c r="A166" s="67"/>
      <c r="C166" s="47"/>
      <c r="E166" s="47"/>
      <c r="F166" s="68"/>
    </row>
    <row r="167" spans="1:6" x14ac:dyDescent="0.35">
      <c r="A167" s="67"/>
      <c r="C167" s="47"/>
      <c r="E167" s="47"/>
      <c r="F167" s="68"/>
    </row>
    <row r="168" spans="1:6" x14ac:dyDescent="0.35">
      <c r="A168" s="67"/>
      <c r="C168" s="47"/>
      <c r="E168" s="47"/>
      <c r="F168" s="68"/>
    </row>
    <row r="169" spans="1:6" x14ac:dyDescent="0.35">
      <c r="A169" s="67"/>
      <c r="C169" s="47"/>
      <c r="E169" s="47"/>
      <c r="F169" s="68"/>
    </row>
    <row r="170" spans="1:6" x14ac:dyDescent="0.35">
      <c r="A170" s="67"/>
      <c r="C170" s="47"/>
      <c r="E170" s="47"/>
      <c r="F170" s="68"/>
    </row>
    <row r="171" spans="1:6" ht="15" customHeight="1" x14ac:dyDescent="0.35">
      <c r="A171" s="67"/>
      <c r="C171" s="47"/>
      <c r="E171" s="47"/>
      <c r="F171" s="68"/>
    </row>
    <row r="172" spans="1:6" x14ac:dyDescent="0.35">
      <c r="A172" s="67"/>
      <c r="C172" s="47"/>
      <c r="E172" s="47"/>
      <c r="F172" s="68"/>
    </row>
    <row r="173" spans="1:6" x14ac:dyDescent="0.35">
      <c r="A173" s="67"/>
      <c r="C173" s="47"/>
      <c r="E173" s="47"/>
      <c r="F173" s="68"/>
    </row>
    <row r="174" spans="1:6" x14ac:dyDescent="0.35">
      <c r="A174" s="67"/>
      <c r="C174" s="47"/>
      <c r="E174" s="47"/>
      <c r="F174" s="68"/>
    </row>
    <row r="175" spans="1:6" x14ac:dyDescent="0.35">
      <c r="A175" s="67"/>
      <c r="C175" s="47"/>
      <c r="E175" s="47"/>
      <c r="F175" s="68"/>
    </row>
    <row r="176" spans="1:6" x14ac:dyDescent="0.35">
      <c r="A176" s="67"/>
      <c r="C176" s="47"/>
      <c r="E176" s="47"/>
      <c r="F176" s="68"/>
    </row>
    <row r="177" spans="1:6" x14ac:dyDescent="0.35">
      <c r="A177" s="67"/>
      <c r="C177" s="47"/>
      <c r="E177" s="47"/>
      <c r="F177" s="68"/>
    </row>
    <row r="178" spans="1:6" x14ac:dyDescent="0.35">
      <c r="A178" s="67"/>
      <c r="C178" s="47"/>
      <c r="E178" s="47"/>
      <c r="F178" s="68"/>
    </row>
    <row r="179" spans="1:6" x14ac:dyDescent="0.35">
      <c r="A179" s="67"/>
      <c r="C179" s="47"/>
      <c r="E179" s="47"/>
      <c r="F179" s="68"/>
    </row>
    <row r="180" spans="1:6" ht="15" customHeight="1" x14ac:dyDescent="0.35">
      <c r="A180" s="67"/>
      <c r="C180" s="47"/>
      <c r="E180" s="47"/>
      <c r="F180" s="68"/>
    </row>
    <row r="181" spans="1:6" x14ac:dyDescent="0.35">
      <c r="A181" s="67"/>
      <c r="C181" s="47"/>
      <c r="E181" s="47"/>
      <c r="F181" s="68"/>
    </row>
    <row r="182" spans="1:6" ht="15" customHeight="1" x14ac:dyDescent="0.35">
      <c r="A182" s="67"/>
      <c r="C182" s="47"/>
      <c r="E182" s="47"/>
      <c r="F182" s="68"/>
    </row>
    <row r="183" spans="1:6" x14ac:dyDescent="0.35">
      <c r="A183" s="67"/>
      <c r="C183" s="47"/>
      <c r="E183" s="47"/>
      <c r="F183" s="68"/>
    </row>
    <row r="184" spans="1:6" x14ac:dyDescent="0.35">
      <c r="A184" s="67"/>
      <c r="C184" s="47"/>
      <c r="E184" s="47"/>
      <c r="F184" s="68"/>
    </row>
    <row r="185" spans="1:6" x14ac:dyDescent="0.35">
      <c r="A185" s="67"/>
      <c r="C185" s="47"/>
      <c r="E185" s="47"/>
      <c r="F185" s="68"/>
    </row>
    <row r="186" spans="1:6" ht="15" customHeight="1" x14ac:dyDescent="0.35">
      <c r="A186" s="67"/>
      <c r="C186" s="47"/>
      <c r="E186" s="47"/>
      <c r="F186" s="68"/>
    </row>
    <row r="187" spans="1:6" x14ac:dyDescent="0.35">
      <c r="A187" s="67"/>
      <c r="C187" s="47"/>
      <c r="E187" s="47"/>
      <c r="F187" s="68"/>
    </row>
    <row r="188" spans="1:6" x14ac:dyDescent="0.35">
      <c r="A188" s="67"/>
      <c r="C188" s="47"/>
      <c r="E188" s="47"/>
      <c r="F188" s="68"/>
    </row>
    <row r="189" spans="1:6" x14ac:dyDescent="0.35">
      <c r="A189" s="67"/>
      <c r="C189" s="47"/>
      <c r="E189" s="47"/>
      <c r="F189" s="68"/>
    </row>
    <row r="190" spans="1:6" ht="15" customHeight="1" x14ac:dyDescent="0.35">
      <c r="A190" s="67"/>
      <c r="C190" s="47"/>
      <c r="E190" s="47"/>
      <c r="F190" s="68"/>
    </row>
    <row r="191" spans="1:6" x14ac:dyDescent="0.35">
      <c r="A191" s="67"/>
      <c r="C191" s="47"/>
      <c r="E191" s="47"/>
      <c r="F191" s="68"/>
    </row>
    <row r="192" spans="1:6" x14ac:dyDescent="0.35">
      <c r="A192" s="67"/>
      <c r="C192" s="47"/>
      <c r="E192" s="47"/>
      <c r="F192" s="68"/>
    </row>
    <row r="193" spans="1:6" x14ac:dyDescent="0.35">
      <c r="A193" s="67"/>
      <c r="C193" s="47"/>
      <c r="E193" s="47"/>
      <c r="F193" s="68"/>
    </row>
    <row r="194" spans="1:6" ht="15" customHeight="1" x14ac:dyDescent="0.35">
      <c r="A194" s="67"/>
      <c r="C194" s="47"/>
      <c r="E194" s="47"/>
      <c r="F194" s="68"/>
    </row>
    <row r="195" spans="1:6" x14ac:dyDescent="0.35">
      <c r="A195" s="67"/>
      <c r="C195" s="47"/>
      <c r="E195" s="47"/>
      <c r="F195" s="68"/>
    </row>
    <row r="196" spans="1:6" x14ac:dyDescent="0.35">
      <c r="A196" s="67"/>
      <c r="C196" s="47"/>
      <c r="E196" s="47"/>
      <c r="F196" s="68"/>
    </row>
    <row r="197" spans="1:6" x14ac:dyDescent="0.35">
      <c r="A197" s="67"/>
      <c r="C197" s="47"/>
      <c r="E197" s="47"/>
      <c r="F197" s="68"/>
    </row>
    <row r="198" spans="1:6" x14ac:dyDescent="0.35">
      <c r="A198" s="67"/>
      <c r="C198" s="47"/>
      <c r="E198" s="47"/>
      <c r="F198" s="68"/>
    </row>
    <row r="199" spans="1:6" x14ac:dyDescent="0.35">
      <c r="A199" s="67"/>
      <c r="C199" s="47"/>
      <c r="E199" s="47"/>
      <c r="F199" s="68"/>
    </row>
    <row r="200" spans="1:6" x14ac:dyDescent="0.35">
      <c r="A200" s="67"/>
      <c r="C200" s="47"/>
      <c r="E200" s="47"/>
      <c r="F200" s="68"/>
    </row>
    <row r="201" spans="1:6" x14ac:dyDescent="0.35">
      <c r="A201" s="67"/>
      <c r="C201" s="47"/>
      <c r="E201" s="47"/>
      <c r="F201" s="68"/>
    </row>
    <row r="202" spans="1:6" x14ac:dyDescent="0.35">
      <c r="A202" s="67"/>
      <c r="C202" s="47"/>
      <c r="E202" s="47"/>
      <c r="F202" s="68"/>
    </row>
    <row r="203" spans="1:6" x14ac:dyDescent="0.35">
      <c r="A203" s="67"/>
      <c r="C203" s="47"/>
      <c r="E203" s="47"/>
      <c r="F203" s="68"/>
    </row>
    <row r="204" spans="1:6" x14ac:dyDescent="0.35">
      <c r="A204" s="67"/>
      <c r="C204" s="47"/>
      <c r="E204" s="47"/>
      <c r="F204" s="68"/>
    </row>
    <row r="205" spans="1:6" ht="15" customHeight="1" x14ac:dyDescent="0.35">
      <c r="A205" s="67"/>
      <c r="C205" s="47"/>
      <c r="E205" s="47"/>
      <c r="F205" s="68"/>
    </row>
    <row r="206" spans="1:6" x14ac:dyDescent="0.35">
      <c r="A206" s="67"/>
      <c r="C206" s="47"/>
      <c r="E206" s="47"/>
      <c r="F206" s="68"/>
    </row>
    <row r="207" spans="1:6" ht="15" customHeight="1" x14ac:dyDescent="0.35">
      <c r="A207" s="67"/>
      <c r="C207" s="47"/>
      <c r="E207" s="47"/>
      <c r="F207" s="68"/>
    </row>
    <row r="208" spans="1:6" x14ac:dyDescent="0.35">
      <c r="A208" s="67"/>
      <c r="C208" s="47"/>
      <c r="E208" s="47"/>
      <c r="F208" s="68"/>
    </row>
    <row r="209" spans="1:6" x14ac:dyDescent="0.35">
      <c r="A209" s="67"/>
      <c r="C209" s="47"/>
      <c r="E209" s="47"/>
      <c r="F209" s="68"/>
    </row>
    <row r="210" spans="1:6" x14ac:dyDescent="0.35">
      <c r="A210" s="67"/>
      <c r="C210" s="47"/>
      <c r="E210" s="47"/>
      <c r="F210" s="68"/>
    </row>
    <row r="211" spans="1:6" x14ac:dyDescent="0.35">
      <c r="A211" s="67"/>
      <c r="C211" s="47"/>
      <c r="E211" s="47"/>
      <c r="F211" s="68"/>
    </row>
    <row r="212" spans="1:6" x14ac:dyDescent="0.35">
      <c r="A212" s="67"/>
      <c r="C212" s="47"/>
      <c r="E212" s="47"/>
      <c r="F212" s="68"/>
    </row>
    <row r="213" spans="1:6" x14ac:dyDescent="0.35">
      <c r="A213" s="67"/>
      <c r="C213" s="47"/>
      <c r="E213" s="47"/>
      <c r="F213" s="68"/>
    </row>
    <row r="214" spans="1:6" x14ac:dyDescent="0.35">
      <c r="A214" s="67"/>
      <c r="C214" s="47"/>
      <c r="E214" s="47"/>
      <c r="F214" s="68"/>
    </row>
    <row r="215" spans="1:6" x14ac:dyDescent="0.35">
      <c r="A215" s="67"/>
      <c r="C215" s="47"/>
      <c r="E215" s="47"/>
      <c r="F215" s="68"/>
    </row>
    <row r="216" spans="1:6" x14ac:dyDescent="0.35">
      <c r="A216" s="67"/>
      <c r="C216" s="47"/>
      <c r="E216" s="47"/>
      <c r="F216" s="68"/>
    </row>
    <row r="217" spans="1:6" ht="15" customHeight="1" x14ac:dyDescent="0.35">
      <c r="A217" s="67"/>
      <c r="C217" s="47"/>
      <c r="E217" s="47"/>
      <c r="F217" s="68"/>
    </row>
    <row r="218" spans="1:6" x14ac:dyDescent="0.35">
      <c r="A218" s="67"/>
      <c r="C218" s="47"/>
      <c r="E218" s="47"/>
      <c r="F218" s="68"/>
    </row>
    <row r="219" spans="1:6" x14ac:dyDescent="0.35">
      <c r="A219" s="67"/>
      <c r="C219" s="47"/>
      <c r="E219" s="47"/>
      <c r="F219" s="68"/>
    </row>
    <row r="220" spans="1:6" x14ac:dyDescent="0.35">
      <c r="A220" s="67"/>
      <c r="C220" s="47"/>
      <c r="E220" s="47"/>
      <c r="F220" s="68"/>
    </row>
    <row r="221" spans="1:6" x14ac:dyDescent="0.35">
      <c r="A221" s="67"/>
      <c r="C221" s="47"/>
      <c r="E221" s="47"/>
      <c r="F221" s="68"/>
    </row>
    <row r="222" spans="1:6" ht="15" customHeight="1" x14ac:dyDescent="0.35">
      <c r="A222" s="67"/>
      <c r="C222" s="47"/>
      <c r="E222" s="47"/>
      <c r="F222" s="68"/>
    </row>
    <row r="223" spans="1:6" x14ac:dyDescent="0.35">
      <c r="A223" s="67"/>
      <c r="C223" s="47"/>
      <c r="E223" s="47"/>
      <c r="F223" s="68"/>
    </row>
    <row r="224" spans="1:6" x14ac:dyDescent="0.35">
      <c r="A224" s="67"/>
      <c r="C224" s="47"/>
      <c r="E224" s="47"/>
      <c r="F224" s="68"/>
    </row>
    <row r="225" spans="1:6" x14ac:dyDescent="0.35">
      <c r="A225" s="67"/>
      <c r="C225" s="47"/>
      <c r="E225" s="47"/>
      <c r="F225" s="68"/>
    </row>
    <row r="226" spans="1:6" x14ac:dyDescent="0.35">
      <c r="A226" s="67"/>
      <c r="C226" s="47"/>
      <c r="E226" s="47"/>
      <c r="F226" s="68"/>
    </row>
    <row r="227" spans="1:6" x14ac:dyDescent="0.35">
      <c r="A227" s="67"/>
      <c r="C227" s="47"/>
      <c r="E227" s="47"/>
      <c r="F227" s="68"/>
    </row>
    <row r="228" spans="1:6" x14ac:dyDescent="0.35">
      <c r="A228" s="67"/>
      <c r="C228" s="47"/>
      <c r="E228" s="47"/>
      <c r="F228" s="68"/>
    </row>
    <row r="229" spans="1:6" x14ac:dyDescent="0.35">
      <c r="A229" s="67"/>
      <c r="C229" s="47"/>
      <c r="E229" s="47"/>
      <c r="F229" s="68"/>
    </row>
    <row r="230" spans="1:6" x14ac:dyDescent="0.35">
      <c r="A230" s="67"/>
      <c r="C230" s="47"/>
      <c r="E230" s="47"/>
      <c r="F230" s="68"/>
    </row>
    <row r="231" spans="1:6" x14ac:dyDescent="0.35">
      <c r="A231" s="67"/>
      <c r="C231" s="47"/>
      <c r="E231" s="47"/>
      <c r="F231" s="68"/>
    </row>
    <row r="232" spans="1:6" x14ac:dyDescent="0.35">
      <c r="A232" s="67"/>
      <c r="C232" s="47"/>
      <c r="E232" s="47"/>
      <c r="F232" s="68"/>
    </row>
    <row r="233" spans="1:6" x14ac:dyDescent="0.35">
      <c r="A233" s="67"/>
      <c r="C233" s="47"/>
      <c r="E233" s="47"/>
      <c r="F233" s="68"/>
    </row>
    <row r="234" spans="1:6" ht="15" customHeight="1" x14ac:dyDescent="0.35">
      <c r="A234" s="67"/>
      <c r="C234" s="47"/>
      <c r="E234" s="47"/>
      <c r="F234" s="68"/>
    </row>
    <row r="235" spans="1:6" x14ac:dyDescent="0.35">
      <c r="A235" s="67"/>
      <c r="C235" s="47"/>
      <c r="E235" s="47"/>
      <c r="F235" s="68"/>
    </row>
    <row r="236" spans="1:6" x14ac:dyDescent="0.35">
      <c r="A236" s="67"/>
      <c r="C236" s="47"/>
      <c r="E236" s="47"/>
      <c r="F236" s="68"/>
    </row>
    <row r="237" spans="1:6" x14ac:dyDescent="0.35">
      <c r="A237" s="67"/>
      <c r="C237" s="47"/>
      <c r="E237" s="47"/>
      <c r="F237" s="68"/>
    </row>
    <row r="238" spans="1:6" x14ac:dyDescent="0.35">
      <c r="A238" s="67"/>
      <c r="C238" s="47"/>
      <c r="E238" s="47"/>
      <c r="F238" s="68"/>
    </row>
    <row r="239" spans="1:6" x14ac:dyDescent="0.35">
      <c r="A239" s="67"/>
      <c r="C239" s="47"/>
      <c r="E239" s="47"/>
      <c r="F239" s="68"/>
    </row>
    <row r="240" spans="1:6" x14ac:dyDescent="0.35">
      <c r="A240" s="67"/>
      <c r="C240" s="47"/>
      <c r="E240" s="47"/>
      <c r="F240" s="68"/>
    </row>
    <row r="241" spans="1:6" x14ac:dyDescent="0.35">
      <c r="A241" s="67"/>
      <c r="C241" s="47"/>
      <c r="E241" s="47"/>
      <c r="F241" s="68"/>
    </row>
    <row r="242" spans="1:6" x14ac:dyDescent="0.35">
      <c r="A242" s="67"/>
      <c r="C242" s="47"/>
      <c r="E242" s="47"/>
      <c r="F242" s="68"/>
    </row>
    <row r="243" spans="1:6" x14ac:dyDescent="0.35">
      <c r="A243" s="67"/>
      <c r="C243" s="47"/>
      <c r="E243" s="47"/>
      <c r="F243" s="68"/>
    </row>
    <row r="244" spans="1:6" x14ac:dyDescent="0.35">
      <c r="A244" s="67"/>
      <c r="C244" s="47"/>
      <c r="E244" s="47"/>
      <c r="F244" s="68"/>
    </row>
    <row r="245" spans="1:6" ht="15" customHeight="1" x14ac:dyDescent="0.35">
      <c r="A245" s="67"/>
      <c r="C245" s="47"/>
      <c r="E245" s="47"/>
      <c r="F245" s="68"/>
    </row>
    <row r="246" spans="1:6" x14ac:dyDescent="0.35">
      <c r="A246" s="67"/>
      <c r="C246" s="47"/>
      <c r="E246" s="47"/>
      <c r="F246" s="68"/>
    </row>
    <row r="247" spans="1:6" x14ac:dyDescent="0.35">
      <c r="A247" s="67"/>
      <c r="C247" s="47"/>
      <c r="E247" s="47"/>
      <c r="F247" s="68"/>
    </row>
    <row r="248" spans="1:6" x14ac:dyDescent="0.35">
      <c r="A248" s="67"/>
      <c r="C248" s="47"/>
      <c r="E248" s="47"/>
      <c r="F248" s="68"/>
    </row>
    <row r="249" spans="1:6" x14ac:dyDescent="0.35">
      <c r="A249" s="67"/>
      <c r="C249" s="47"/>
      <c r="E249" s="47"/>
      <c r="F249" s="68"/>
    </row>
    <row r="250" spans="1:6" x14ac:dyDescent="0.35">
      <c r="A250" s="67"/>
      <c r="C250" s="47"/>
      <c r="E250" s="47"/>
      <c r="F250" s="68"/>
    </row>
    <row r="251" spans="1:6" x14ac:dyDescent="0.35">
      <c r="A251" s="67"/>
      <c r="C251" s="47"/>
      <c r="E251" s="47"/>
      <c r="F251" s="68"/>
    </row>
    <row r="252" spans="1:6" ht="15" customHeight="1" x14ac:dyDescent="0.35">
      <c r="A252" s="67"/>
      <c r="C252" s="47"/>
      <c r="E252" s="47"/>
      <c r="F252" s="68"/>
    </row>
    <row r="253" spans="1:6" x14ac:dyDescent="0.35">
      <c r="A253" s="67"/>
      <c r="C253" s="47"/>
      <c r="E253" s="47"/>
      <c r="F253" s="68"/>
    </row>
    <row r="254" spans="1:6" x14ac:dyDescent="0.35">
      <c r="A254" s="67"/>
      <c r="C254" s="47"/>
      <c r="E254" s="47"/>
      <c r="F254" s="68"/>
    </row>
    <row r="255" spans="1:6" ht="15" customHeight="1" x14ac:dyDescent="0.35">
      <c r="A255" s="67"/>
      <c r="C255" s="47"/>
      <c r="E255" s="47"/>
      <c r="F255" s="68"/>
    </row>
    <row r="256" spans="1:6" x14ac:dyDescent="0.35">
      <c r="A256" s="67"/>
      <c r="C256" s="47"/>
      <c r="E256" s="47"/>
      <c r="F256" s="68"/>
    </row>
    <row r="257" spans="1:6" x14ac:dyDescent="0.35">
      <c r="A257" s="67"/>
      <c r="C257" s="47"/>
      <c r="E257" s="47"/>
      <c r="F257" s="68"/>
    </row>
    <row r="258" spans="1:6" x14ac:dyDescent="0.35">
      <c r="A258" s="67"/>
      <c r="C258" s="47"/>
      <c r="E258" s="47"/>
      <c r="F258" s="68"/>
    </row>
    <row r="259" spans="1:6" x14ac:dyDescent="0.35">
      <c r="A259" s="67"/>
      <c r="C259" s="47"/>
      <c r="E259" s="47"/>
      <c r="F259" s="68"/>
    </row>
    <row r="260" spans="1:6" x14ac:dyDescent="0.35">
      <c r="A260" s="67"/>
      <c r="C260" s="47"/>
      <c r="E260" s="47"/>
      <c r="F260" s="68"/>
    </row>
    <row r="261" spans="1:6" x14ac:dyDescent="0.35">
      <c r="A261" s="67"/>
      <c r="C261" s="47"/>
      <c r="E261" s="47"/>
      <c r="F261" s="68"/>
    </row>
    <row r="262" spans="1:6" x14ac:dyDescent="0.35">
      <c r="A262" s="67"/>
      <c r="C262" s="47"/>
      <c r="E262" s="47"/>
      <c r="F262" s="68"/>
    </row>
    <row r="263" spans="1:6" x14ac:dyDescent="0.35">
      <c r="A263" s="67"/>
      <c r="C263" s="47"/>
      <c r="E263" s="47"/>
      <c r="F263" s="68"/>
    </row>
    <row r="264" spans="1:6" x14ac:dyDescent="0.35">
      <c r="A264" s="67"/>
      <c r="C264" s="47"/>
      <c r="E264" s="47"/>
      <c r="F264" s="68"/>
    </row>
    <row r="265" spans="1:6" x14ac:dyDescent="0.35">
      <c r="A265" s="67"/>
      <c r="C265" s="47"/>
      <c r="E265" s="47"/>
      <c r="F265" s="68"/>
    </row>
    <row r="266" spans="1:6" x14ac:dyDescent="0.35">
      <c r="A266" s="67"/>
      <c r="C266" s="47"/>
      <c r="E266" s="47"/>
      <c r="F266" s="68"/>
    </row>
    <row r="267" spans="1:6" x14ac:dyDescent="0.35">
      <c r="A267" s="67"/>
      <c r="C267" s="47"/>
      <c r="E267" s="47"/>
      <c r="F267" s="68"/>
    </row>
    <row r="268" spans="1:6" x14ac:dyDescent="0.35">
      <c r="A268" s="67"/>
      <c r="C268" s="47"/>
      <c r="E268" s="47"/>
      <c r="F268" s="68"/>
    </row>
    <row r="269" spans="1:6" x14ac:dyDescent="0.35">
      <c r="A269" s="67"/>
      <c r="C269" s="47"/>
      <c r="E269" s="47"/>
      <c r="F269" s="68"/>
    </row>
    <row r="270" spans="1:6" x14ac:dyDescent="0.35">
      <c r="A270" s="67"/>
      <c r="C270" s="47"/>
      <c r="E270" s="47"/>
      <c r="F270" s="68"/>
    </row>
    <row r="271" spans="1:6" x14ac:dyDescent="0.35">
      <c r="A271" s="67"/>
      <c r="C271" s="47"/>
      <c r="E271" s="47"/>
      <c r="F271" s="68"/>
    </row>
    <row r="272" spans="1:6" x14ac:dyDescent="0.35">
      <c r="A272" s="67"/>
      <c r="C272" s="47"/>
      <c r="E272" s="47"/>
      <c r="F272" s="68"/>
    </row>
    <row r="273" spans="1:6" x14ac:dyDescent="0.35">
      <c r="A273" s="67"/>
      <c r="C273" s="47"/>
      <c r="E273" s="47"/>
      <c r="F273" s="68"/>
    </row>
    <row r="274" spans="1:6" ht="15" customHeight="1" x14ac:dyDescent="0.35">
      <c r="A274" s="67"/>
      <c r="C274" s="47"/>
      <c r="E274" s="47"/>
      <c r="F274" s="68"/>
    </row>
    <row r="275" spans="1:6" x14ac:dyDescent="0.35">
      <c r="A275" s="67"/>
      <c r="C275" s="47"/>
      <c r="E275" s="47"/>
      <c r="F275" s="68"/>
    </row>
    <row r="276" spans="1:6" x14ac:dyDescent="0.35">
      <c r="A276" s="67"/>
      <c r="C276" s="47"/>
      <c r="E276" s="47"/>
      <c r="F276" s="68"/>
    </row>
    <row r="277" spans="1:6" x14ac:dyDescent="0.35">
      <c r="A277" s="67"/>
      <c r="C277" s="47"/>
      <c r="E277" s="47"/>
      <c r="F277" s="68"/>
    </row>
    <row r="278" spans="1:6" x14ac:dyDescent="0.35">
      <c r="A278" s="67"/>
      <c r="C278" s="47"/>
      <c r="E278" s="47"/>
      <c r="F278" s="68"/>
    </row>
    <row r="279" spans="1:6" ht="15" customHeight="1" x14ac:dyDescent="0.35">
      <c r="A279" s="67"/>
      <c r="C279" s="47"/>
      <c r="E279" s="47"/>
      <c r="F279" s="68"/>
    </row>
    <row r="280" spans="1:6" x14ac:dyDescent="0.35">
      <c r="A280" s="67"/>
      <c r="C280" s="47"/>
      <c r="E280" s="47"/>
      <c r="F280" s="68"/>
    </row>
    <row r="281" spans="1:6" ht="15" customHeight="1" x14ac:dyDescent="0.35">
      <c r="A281" s="67"/>
      <c r="C281" s="47"/>
      <c r="E281" s="47"/>
      <c r="F281" s="68"/>
    </row>
    <row r="282" spans="1:6" x14ac:dyDescent="0.35">
      <c r="A282" s="67"/>
      <c r="C282" s="47"/>
      <c r="E282" s="47"/>
      <c r="F282" s="68"/>
    </row>
    <row r="283" spans="1:6" x14ac:dyDescent="0.35">
      <c r="A283" s="67"/>
      <c r="C283" s="47"/>
      <c r="E283" s="47"/>
      <c r="F283" s="68"/>
    </row>
    <row r="284" spans="1:6" x14ac:dyDescent="0.35">
      <c r="A284" s="67"/>
      <c r="C284" s="47"/>
      <c r="E284" s="47"/>
      <c r="F284" s="68"/>
    </row>
    <row r="285" spans="1:6" x14ac:dyDescent="0.35">
      <c r="A285" s="67"/>
      <c r="C285" s="47"/>
      <c r="E285" s="47"/>
      <c r="F285" s="68"/>
    </row>
    <row r="286" spans="1:6" x14ac:dyDescent="0.35">
      <c r="A286" s="67"/>
      <c r="C286" s="47"/>
      <c r="E286" s="47"/>
      <c r="F286" s="68"/>
    </row>
    <row r="287" spans="1:6" x14ac:dyDescent="0.35">
      <c r="A287" s="67"/>
      <c r="C287" s="47"/>
      <c r="E287" s="47"/>
      <c r="F287" s="68"/>
    </row>
    <row r="288" spans="1:6" x14ac:dyDescent="0.35">
      <c r="A288" s="67"/>
      <c r="C288" s="47"/>
      <c r="E288" s="47"/>
      <c r="F288" s="68"/>
    </row>
    <row r="289" spans="1:6" x14ac:dyDescent="0.35">
      <c r="A289" s="67"/>
      <c r="C289" s="47"/>
      <c r="E289" s="47"/>
      <c r="F289" s="68"/>
    </row>
    <row r="290" spans="1:6" x14ac:dyDescent="0.35">
      <c r="A290" s="67"/>
      <c r="C290" s="47"/>
      <c r="E290" s="47"/>
      <c r="F290" s="68"/>
    </row>
    <row r="291" spans="1:6" x14ac:dyDescent="0.35">
      <c r="A291" s="67"/>
      <c r="C291" s="47"/>
      <c r="E291" s="47"/>
      <c r="F291" s="68"/>
    </row>
    <row r="292" spans="1:6" x14ac:dyDescent="0.35">
      <c r="A292" s="67"/>
      <c r="C292" s="47"/>
      <c r="E292" s="47"/>
      <c r="F292" s="68"/>
    </row>
    <row r="293" spans="1:6" x14ac:dyDescent="0.35">
      <c r="A293" s="67"/>
      <c r="C293" s="47"/>
      <c r="E293" s="47"/>
      <c r="F293" s="68"/>
    </row>
    <row r="294" spans="1:6" x14ac:dyDescent="0.35">
      <c r="A294" s="67"/>
      <c r="C294" s="47"/>
      <c r="E294" s="47"/>
      <c r="F294" s="68"/>
    </row>
    <row r="295" spans="1:6" ht="15" customHeight="1" x14ac:dyDescent="0.35">
      <c r="A295" s="67"/>
      <c r="C295" s="47"/>
      <c r="E295" s="47"/>
      <c r="F295" s="68"/>
    </row>
    <row r="296" spans="1:6" x14ac:dyDescent="0.35">
      <c r="A296" s="67"/>
      <c r="C296" s="47"/>
      <c r="E296" s="47"/>
      <c r="F296" s="68"/>
    </row>
    <row r="297" spans="1:6" ht="15" customHeight="1" x14ac:dyDescent="0.35">
      <c r="A297" s="67"/>
      <c r="C297" s="47"/>
      <c r="E297" s="47"/>
      <c r="F297" s="68"/>
    </row>
    <row r="298" spans="1:6" x14ac:dyDescent="0.35">
      <c r="A298" s="67"/>
      <c r="C298" s="47"/>
      <c r="E298" s="47"/>
      <c r="F298" s="68"/>
    </row>
    <row r="299" spans="1:6" x14ac:dyDescent="0.35">
      <c r="A299" s="67"/>
      <c r="C299" s="47"/>
      <c r="E299" s="47"/>
      <c r="F299" s="68"/>
    </row>
    <row r="300" spans="1:6" x14ac:dyDescent="0.35">
      <c r="A300" s="67"/>
      <c r="C300" s="47"/>
      <c r="E300" s="47"/>
      <c r="F300" s="68"/>
    </row>
    <row r="301" spans="1:6" ht="15" customHeight="1" x14ac:dyDescent="0.35">
      <c r="A301" s="67"/>
      <c r="C301" s="47"/>
      <c r="E301" s="47"/>
      <c r="F301" s="68"/>
    </row>
    <row r="302" spans="1:6" x14ac:dyDescent="0.35">
      <c r="A302" s="67"/>
      <c r="C302" s="47"/>
      <c r="E302" s="47"/>
      <c r="F302" s="68"/>
    </row>
    <row r="303" spans="1:6" x14ac:dyDescent="0.35">
      <c r="A303" s="67"/>
      <c r="C303" s="47"/>
      <c r="E303" s="47"/>
      <c r="F303" s="68"/>
    </row>
    <row r="304" spans="1:6" x14ac:dyDescent="0.35">
      <c r="A304" s="67"/>
      <c r="C304" s="47"/>
      <c r="E304" s="47"/>
      <c r="F304" s="68"/>
    </row>
    <row r="305" spans="1:6" ht="15" customHeight="1" x14ac:dyDescent="0.35">
      <c r="A305" s="67"/>
      <c r="C305" s="47"/>
      <c r="E305" s="47"/>
      <c r="F305" s="68"/>
    </row>
    <row r="306" spans="1:6" x14ac:dyDescent="0.35">
      <c r="A306" s="67"/>
      <c r="C306" s="47"/>
      <c r="E306" s="47"/>
      <c r="F306" s="68"/>
    </row>
    <row r="307" spans="1:6" x14ac:dyDescent="0.35">
      <c r="A307" s="67"/>
      <c r="C307" s="47"/>
      <c r="E307" s="47"/>
      <c r="F307" s="68"/>
    </row>
    <row r="308" spans="1:6" x14ac:dyDescent="0.35">
      <c r="A308" s="67"/>
      <c r="C308" s="47"/>
      <c r="E308" s="47"/>
      <c r="F308" s="68"/>
    </row>
    <row r="309" spans="1:6" ht="15" customHeight="1" x14ac:dyDescent="0.35">
      <c r="A309" s="67"/>
      <c r="C309" s="47"/>
      <c r="E309" s="47"/>
      <c r="F309" s="68"/>
    </row>
    <row r="310" spans="1:6" x14ac:dyDescent="0.35">
      <c r="A310" s="67"/>
      <c r="C310" s="47"/>
      <c r="E310" s="47"/>
      <c r="F310" s="68"/>
    </row>
    <row r="311" spans="1:6" x14ac:dyDescent="0.35">
      <c r="A311" s="67"/>
      <c r="C311" s="47"/>
      <c r="E311" s="47"/>
      <c r="F311" s="68"/>
    </row>
    <row r="312" spans="1:6" x14ac:dyDescent="0.35">
      <c r="A312" s="67"/>
      <c r="C312" s="47"/>
      <c r="E312" s="47"/>
      <c r="F312" s="68"/>
    </row>
    <row r="313" spans="1:6" x14ac:dyDescent="0.35">
      <c r="A313" s="67"/>
      <c r="C313" s="47"/>
      <c r="E313" s="47"/>
      <c r="F313" s="68"/>
    </row>
    <row r="314" spans="1:6" x14ac:dyDescent="0.35">
      <c r="A314" s="67"/>
      <c r="C314" s="47"/>
      <c r="E314" s="47"/>
      <c r="F314" s="68"/>
    </row>
    <row r="315" spans="1:6" ht="13.5" customHeight="1" x14ac:dyDescent="0.35">
      <c r="A315" s="67"/>
      <c r="C315" s="47"/>
      <c r="E315" s="47"/>
      <c r="F315" s="68"/>
    </row>
    <row r="316" spans="1:6" ht="13.5" customHeight="1" x14ac:dyDescent="0.35">
      <c r="A316" s="67"/>
      <c r="C316" s="47"/>
      <c r="E316" s="47"/>
      <c r="F316" s="68"/>
    </row>
    <row r="317" spans="1:6" x14ac:dyDescent="0.35">
      <c r="A317" s="67"/>
      <c r="C317" s="47"/>
      <c r="E317" s="47"/>
      <c r="F317" s="68"/>
    </row>
    <row r="318" spans="1:6" ht="15" customHeight="1" x14ac:dyDescent="0.35">
      <c r="A318" s="67"/>
      <c r="C318" s="47"/>
      <c r="E318" s="47"/>
      <c r="F318" s="68"/>
    </row>
    <row r="319" spans="1:6" x14ac:dyDescent="0.35">
      <c r="A319" s="67"/>
      <c r="C319" s="47"/>
      <c r="E319" s="47"/>
      <c r="F319" s="68"/>
    </row>
    <row r="320" spans="1:6" ht="15" customHeight="1" x14ac:dyDescent="0.35">
      <c r="A320" s="67"/>
      <c r="C320" s="47"/>
      <c r="E320" s="47"/>
      <c r="F320" s="68"/>
    </row>
    <row r="321" spans="1:6" x14ac:dyDescent="0.35">
      <c r="A321" s="67"/>
      <c r="C321" s="47"/>
      <c r="E321" s="47"/>
      <c r="F321" s="68"/>
    </row>
    <row r="322" spans="1:6" x14ac:dyDescent="0.35">
      <c r="A322" s="67"/>
      <c r="C322" s="47"/>
      <c r="E322" s="47"/>
      <c r="F322" s="68"/>
    </row>
    <row r="323" spans="1:6" x14ac:dyDescent="0.35">
      <c r="A323" s="67"/>
      <c r="C323" s="47"/>
      <c r="E323" s="47"/>
      <c r="F323" s="68"/>
    </row>
    <row r="324" spans="1:6" x14ac:dyDescent="0.35">
      <c r="A324" s="67"/>
      <c r="C324" s="47"/>
      <c r="E324" s="47"/>
      <c r="F324" s="68"/>
    </row>
    <row r="325" spans="1:6" x14ac:dyDescent="0.35">
      <c r="A325" s="67"/>
      <c r="C325" s="47"/>
      <c r="E325" s="47"/>
      <c r="F325" s="68"/>
    </row>
    <row r="326" spans="1:6" x14ac:dyDescent="0.35">
      <c r="A326" s="67"/>
      <c r="C326" s="47"/>
      <c r="E326" s="47"/>
      <c r="F326" s="68"/>
    </row>
    <row r="327" spans="1:6" x14ac:dyDescent="0.35">
      <c r="A327" s="67"/>
      <c r="C327" s="47"/>
      <c r="E327" s="47"/>
      <c r="F327" s="68"/>
    </row>
    <row r="328" spans="1:6" x14ac:dyDescent="0.35">
      <c r="A328" s="67"/>
      <c r="C328" s="47"/>
      <c r="E328" s="47"/>
      <c r="F328" s="68"/>
    </row>
    <row r="329" spans="1:6" x14ac:dyDescent="0.35">
      <c r="A329" s="67"/>
      <c r="C329" s="47"/>
      <c r="E329" s="47"/>
      <c r="F329" s="68"/>
    </row>
    <row r="330" spans="1:6" ht="15" customHeight="1" x14ac:dyDescent="0.35">
      <c r="A330" s="67"/>
      <c r="C330" s="47"/>
      <c r="E330" s="47"/>
      <c r="F330" s="68"/>
    </row>
    <row r="331" spans="1:6" x14ac:dyDescent="0.35">
      <c r="A331" s="67"/>
      <c r="C331" s="47"/>
      <c r="E331" s="47"/>
      <c r="F331" s="68"/>
    </row>
    <row r="332" spans="1:6" x14ac:dyDescent="0.35">
      <c r="A332" s="67"/>
      <c r="C332" s="47"/>
      <c r="E332" s="47"/>
      <c r="F332" s="68"/>
    </row>
    <row r="333" spans="1:6" x14ac:dyDescent="0.35">
      <c r="A333" s="67"/>
      <c r="C333" s="47"/>
      <c r="E333" s="47"/>
      <c r="F333" s="68"/>
    </row>
    <row r="334" spans="1:6" x14ac:dyDescent="0.35">
      <c r="A334" s="67"/>
      <c r="C334" s="47"/>
      <c r="E334" s="47"/>
      <c r="F334" s="68"/>
    </row>
    <row r="335" spans="1:6" ht="15" customHeight="1" x14ac:dyDescent="0.35">
      <c r="A335" s="67"/>
      <c r="C335" s="47"/>
      <c r="E335" s="47"/>
      <c r="F335" s="68"/>
    </row>
    <row r="336" spans="1:6" x14ac:dyDescent="0.35">
      <c r="A336" s="67"/>
      <c r="C336" s="47"/>
      <c r="E336" s="47"/>
      <c r="F336" s="68"/>
    </row>
    <row r="337" spans="1:6" x14ac:dyDescent="0.35">
      <c r="A337" s="67"/>
      <c r="C337" s="47"/>
      <c r="E337" s="47"/>
      <c r="F337" s="68"/>
    </row>
    <row r="338" spans="1:6" x14ac:dyDescent="0.35">
      <c r="A338" s="67"/>
      <c r="C338" s="47"/>
      <c r="E338" s="47"/>
      <c r="F338" s="68"/>
    </row>
    <row r="339" spans="1:6" x14ac:dyDescent="0.35">
      <c r="A339" s="67"/>
      <c r="C339" s="47"/>
      <c r="E339" s="47"/>
      <c r="F339" s="68"/>
    </row>
    <row r="340" spans="1:6" x14ac:dyDescent="0.35">
      <c r="A340" s="67"/>
      <c r="C340" s="47"/>
      <c r="E340" s="47"/>
      <c r="F340" s="68"/>
    </row>
    <row r="341" spans="1:6" x14ac:dyDescent="0.35">
      <c r="A341" s="67"/>
      <c r="C341" s="47"/>
      <c r="E341" s="47"/>
      <c r="F341" s="68"/>
    </row>
    <row r="342" spans="1:6" x14ac:dyDescent="0.35">
      <c r="A342" s="67"/>
      <c r="C342" s="47"/>
      <c r="E342" s="47"/>
      <c r="F342" s="68"/>
    </row>
    <row r="343" spans="1:6" x14ac:dyDescent="0.35">
      <c r="A343" s="67"/>
      <c r="C343" s="47"/>
      <c r="E343" s="47"/>
      <c r="F343" s="68"/>
    </row>
    <row r="344" spans="1:6" ht="15" customHeight="1" x14ac:dyDescent="0.35">
      <c r="A344" s="67"/>
      <c r="C344" s="47"/>
      <c r="E344" s="47"/>
      <c r="F344" s="68"/>
    </row>
    <row r="345" spans="1:6" x14ac:dyDescent="0.35">
      <c r="A345" s="67"/>
      <c r="C345" s="47"/>
      <c r="E345" s="47"/>
      <c r="F345" s="68"/>
    </row>
    <row r="346" spans="1:6" x14ac:dyDescent="0.35">
      <c r="A346" s="67"/>
      <c r="C346" s="47"/>
      <c r="E346" s="47"/>
      <c r="F346" s="68"/>
    </row>
    <row r="347" spans="1:6" x14ac:dyDescent="0.35">
      <c r="A347" s="67"/>
      <c r="C347" s="47"/>
      <c r="E347" s="47"/>
      <c r="F347" s="68"/>
    </row>
    <row r="348" spans="1:6" x14ac:dyDescent="0.35">
      <c r="A348" s="67"/>
      <c r="C348" s="47"/>
      <c r="E348" s="47"/>
      <c r="F348" s="68"/>
    </row>
    <row r="349" spans="1:6" x14ac:dyDescent="0.35">
      <c r="A349" s="67"/>
      <c r="C349" s="47"/>
      <c r="E349" s="47"/>
      <c r="F349" s="68"/>
    </row>
    <row r="350" spans="1:6" x14ac:dyDescent="0.35">
      <c r="A350" s="67"/>
      <c r="C350" s="47"/>
      <c r="E350" s="47"/>
      <c r="F350" s="68"/>
    </row>
    <row r="351" spans="1:6" x14ac:dyDescent="0.35">
      <c r="A351" s="67"/>
      <c r="C351" s="47"/>
      <c r="E351" s="47"/>
      <c r="F351" s="68"/>
    </row>
    <row r="352" spans="1:6" x14ac:dyDescent="0.35">
      <c r="A352" s="67"/>
      <c r="C352" s="47"/>
      <c r="E352" s="47"/>
      <c r="F352" s="68"/>
    </row>
    <row r="353" spans="1:6" x14ac:dyDescent="0.35">
      <c r="A353" s="67"/>
      <c r="C353" s="47"/>
      <c r="E353" s="47"/>
      <c r="F353" s="68"/>
    </row>
    <row r="354" spans="1:6" x14ac:dyDescent="0.35">
      <c r="A354" s="67"/>
      <c r="C354" s="47"/>
      <c r="E354" s="47"/>
      <c r="F354" s="68"/>
    </row>
    <row r="355" spans="1:6" ht="15" customHeight="1" x14ac:dyDescent="0.35">
      <c r="A355" s="67"/>
      <c r="C355" s="47"/>
      <c r="E355" s="47"/>
      <c r="F355" s="68"/>
    </row>
    <row r="356" spans="1:6" x14ac:dyDescent="0.35">
      <c r="A356" s="67"/>
      <c r="C356" s="47"/>
      <c r="E356" s="47"/>
      <c r="F356" s="68"/>
    </row>
    <row r="357" spans="1:6" x14ac:dyDescent="0.35">
      <c r="A357" s="67"/>
      <c r="C357" s="47"/>
      <c r="E357" s="47"/>
      <c r="F357" s="68"/>
    </row>
    <row r="358" spans="1:6" x14ac:dyDescent="0.35">
      <c r="A358" s="67"/>
      <c r="C358" s="47"/>
      <c r="E358" s="47"/>
      <c r="F358" s="68"/>
    </row>
    <row r="359" spans="1:6" x14ac:dyDescent="0.35">
      <c r="A359" s="67"/>
      <c r="C359" s="47"/>
      <c r="E359" s="47"/>
      <c r="F359" s="68"/>
    </row>
    <row r="360" spans="1:6" x14ac:dyDescent="0.35">
      <c r="A360" s="67"/>
      <c r="C360" s="47"/>
      <c r="E360" s="47"/>
      <c r="F360" s="68"/>
    </row>
    <row r="361" spans="1:6" x14ac:dyDescent="0.35">
      <c r="A361" s="67"/>
      <c r="C361" s="47"/>
      <c r="E361" s="47"/>
      <c r="F361" s="68"/>
    </row>
    <row r="362" spans="1:6" ht="15" customHeight="1" x14ac:dyDescent="0.35">
      <c r="A362" s="67"/>
      <c r="C362" s="47"/>
      <c r="E362" s="47"/>
      <c r="F362" s="68"/>
    </row>
    <row r="363" spans="1:6" x14ac:dyDescent="0.35">
      <c r="A363" s="67"/>
      <c r="C363" s="47"/>
      <c r="E363" s="47"/>
      <c r="F363" s="68"/>
    </row>
    <row r="364" spans="1:6" x14ac:dyDescent="0.35">
      <c r="A364" s="67"/>
      <c r="C364" s="47"/>
      <c r="E364" s="47"/>
      <c r="F364" s="68"/>
    </row>
    <row r="365" spans="1:6" ht="15" customHeight="1" x14ac:dyDescent="0.35">
      <c r="A365" s="67"/>
      <c r="C365" s="47"/>
      <c r="E365" s="47"/>
      <c r="F365" s="68"/>
    </row>
    <row r="366" spans="1:6" x14ac:dyDescent="0.35">
      <c r="A366" s="67"/>
      <c r="C366" s="47"/>
      <c r="E366" s="47"/>
      <c r="F366" s="68"/>
    </row>
    <row r="367" spans="1:6" x14ac:dyDescent="0.35">
      <c r="A367" s="67"/>
      <c r="C367" s="47"/>
      <c r="E367" s="47"/>
      <c r="F367" s="68"/>
    </row>
    <row r="368" spans="1:6" x14ac:dyDescent="0.35">
      <c r="A368" s="67"/>
      <c r="C368" s="47"/>
      <c r="E368" s="47"/>
      <c r="F368" s="68"/>
    </row>
    <row r="369" spans="1:6" x14ac:dyDescent="0.35">
      <c r="A369" s="67"/>
      <c r="C369" s="47"/>
      <c r="E369" s="47"/>
      <c r="F369" s="68"/>
    </row>
    <row r="370" spans="1:6" x14ac:dyDescent="0.35">
      <c r="A370" s="67"/>
      <c r="C370" s="47"/>
      <c r="E370" s="47"/>
      <c r="F370" s="68"/>
    </row>
    <row r="371" spans="1:6" x14ac:dyDescent="0.35">
      <c r="A371" s="67"/>
      <c r="C371" s="47"/>
      <c r="E371" s="47"/>
      <c r="F371" s="68"/>
    </row>
    <row r="372" spans="1:6" x14ac:dyDescent="0.35">
      <c r="A372" s="67"/>
      <c r="C372" s="47"/>
      <c r="E372" s="47"/>
      <c r="F372" s="68"/>
    </row>
    <row r="373" spans="1:6" x14ac:dyDescent="0.35">
      <c r="A373" s="67"/>
      <c r="C373" s="47"/>
      <c r="E373" s="47"/>
      <c r="F373" s="68"/>
    </row>
    <row r="374" spans="1:6" x14ac:dyDescent="0.35">
      <c r="A374" s="67"/>
      <c r="C374" s="47"/>
      <c r="E374" s="47"/>
      <c r="F374" s="68"/>
    </row>
    <row r="375" spans="1:6" x14ac:dyDescent="0.35">
      <c r="A375" s="67"/>
      <c r="C375" s="47"/>
      <c r="E375" s="47"/>
      <c r="F375" s="68"/>
    </row>
    <row r="376" spans="1:6" x14ac:dyDescent="0.35">
      <c r="A376" s="67"/>
      <c r="C376" s="47"/>
      <c r="E376" s="47"/>
      <c r="F376" s="68"/>
    </row>
    <row r="377" spans="1:6" x14ac:dyDescent="0.35">
      <c r="A377" s="67"/>
      <c r="C377" s="47"/>
      <c r="E377" s="47"/>
      <c r="F377" s="68"/>
    </row>
    <row r="378" spans="1:6" x14ac:dyDescent="0.35">
      <c r="A378" s="67"/>
      <c r="C378" s="47"/>
      <c r="E378" s="47"/>
      <c r="F378" s="68"/>
    </row>
    <row r="379" spans="1:6" x14ac:dyDescent="0.35">
      <c r="A379" s="67"/>
      <c r="C379" s="47"/>
      <c r="E379" s="47"/>
      <c r="F379" s="68"/>
    </row>
    <row r="380" spans="1:6" x14ac:dyDescent="0.35">
      <c r="A380" s="67"/>
      <c r="C380" s="47"/>
      <c r="E380" s="47"/>
      <c r="F380" s="68"/>
    </row>
    <row r="381" spans="1:6" x14ac:dyDescent="0.35">
      <c r="A381" s="67"/>
      <c r="C381" s="47"/>
      <c r="E381" s="47"/>
      <c r="F381" s="68"/>
    </row>
    <row r="382" spans="1:6" x14ac:dyDescent="0.35">
      <c r="A382" s="67"/>
      <c r="C382" s="47"/>
      <c r="E382" s="47"/>
      <c r="F382" s="68"/>
    </row>
    <row r="383" spans="1:6" x14ac:dyDescent="0.35">
      <c r="A383" s="67"/>
      <c r="C383" s="47"/>
      <c r="E383" s="47"/>
      <c r="F383" s="68"/>
    </row>
    <row r="384" spans="1:6" x14ac:dyDescent="0.35">
      <c r="A384" s="67"/>
      <c r="C384" s="47"/>
      <c r="E384" s="47"/>
      <c r="F384" s="68"/>
    </row>
    <row r="385" spans="1:6" x14ac:dyDescent="0.35">
      <c r="A385" s="67"/>
      <c r="C385" s="47"/>
      <c r="E385" s="47"/>
      <c r="F385" s="68"/>
    </row>
    <row r="386" spans="1:6" ht="15" customHeight="1" x14ac:dyDescent="0.35">
      <c r="A386" s="67"/>
      <c r="C386" s="47"/>
      <c r="E386" s="47"/>
      <c r="F386" s="68"/>
    </row>
    <row r="387" spans="1:6" x14ac:dyDescent="0.35">
      <c r="A387" s="67"/>
      <c r="C387" s="47"/>
      <c r="E387" s="47"/>
      <c r="F387" s="68"/>
    </row>
    <row r="388" spans="1:6" x14ac:dyDescent="0.35">
      <c r="A388" s="67"/>
      <c r="C388" s="47"/>
      <c r="E388" s="47"/>
      <c r="F388" s="68"/>
    </row>
    <row r="389" spans="1:6" x14ac:dyDescent="0.35">
      <c r="A389" s="67"/>
      <c r="C389" s="47"/>
      <c r="E389" s="47"/>
      <c r="F389" s="68"/>
    </row>
    <row r="390" spans="1:6" x14ac:dyDescent="0.35">
      <c r="A390" s="67"/>
      <c r="C390" s="47"/>
      <c r="E390" s="47"/>
      <c r="F390" s="68"/>
    </row>
    <row r="391" spans="1:6" ht="15" customHeight="1" x14ac:dyDescent="0.35">
      <c r="A391" s="67"/>
      <c r="C391" s="47"/>
      <c r="E391" s="47"/>
      <c r="F391" s="68"/>
    </row>
    <row r="392" spans="1:6" x14ac:dyDescent="0.35">
      <c r="A392" s="67"/>
      <c r="C392" s="47"/>
      <c r="E392" s="47"/>
      <c r="F392" s="68"/>
    </row>
    <row r="393" spans="1:6" ht="15" customHeight="1" x14ac:dyDescent="0.35">
      <c r="A393" s="67"/>
      <c r="C393" s="47"/>
      <c r="E393" s="47"/>
      <c r="F393" s="68"/>
    </row>
    <row r="394" spans="1:6" x14ac:dyDescent="0.35">
      <c r="A394" s="67"/>
      <c r="C394" s="47"/>
      <c r="E394" s="47"/>
      <c r="F394" s="68"/>
    </row>
    <row r="395" spans="1:6" x14ac:dyDescent="0.35">
      <c r="A395" s="67"/>
      <c r="C395" s="47"/>
      <c r="E395" s="47"/>
      <c r="F395" s="68"/>
    </row>
    <row r="396" spans="1:6" x14ac:dyDescent="0.35">
      <c r="A396" s="67"/>
      <c r="C396" s="47"/>
      <c r="E396" s="47"/>
      <c r="F396" s="68"/>
    </row>
    <row r="397" spans="1:6" x14ac:dyDescent="0.35">
      <c r="A397" s="67"/>
      <c r="C397" s="47"/>
      <c r="E397" s="47"/>
      <c r="F397" s="68"/>
    </row>
    <row r="398" spans="1:6" x14ac:dyDescent="0.35">
      <c r="A398" s="67"/>
      <c r="C398" s="47"/>
      <c r="E398" s="47"/>
      <c r="F398" s="68"/>
    </row>
    <row r="399" spans="1:6" x14ac:dyDescent="0.35">
      <c r="A399" s="67"/>
      <c r="C399" s="47"/>
      <c r="E399" s="47"/>
      <c r="F399" s="68"/>
    </row>
    <row r="400" spans="1:6" x14ac:dyDescent="0.35">
      <c r="A400" s="67"/>
      <c r="C400" s="47"/>
      <c r="E400" s="47"/>
      <c r="F400" s="68"/>
    </row>
    <row r="401" spans="1:6" ht="15" customHeight="1" x14ac:dyDescent="0.35">
      <c r="A401" s="67"/>
      <c r="C401" s="47"/>
      <c r="E401" s="47"/>
      <c r="F401" s="68"/>
    </row>
    <row r="402" spans="1:6" x14ac:dyDescent="0.35">
      <c r="A402" s="67"/>
      <c r="C402" s="47"/>
      <c r="E402" s="47"/>
      <c r="F402" s="68"/>
    </row>
    <row r="403" spans="1:6" x14ac:dyDescent="0.35">
      <c r="A403" s="67"/>
      <c r="C403" s="47"/>
      <c r="E403" s="47"/>
      <c r="F403" s="68"/>
    </row>
    <row r="404" spans="1:6" ht="15" customHeight="1" x14ac:dyDescent="0.35">
      <c r="A404" s="67"/>
      <c r="C404" s="47"/>
      <c r="E404" s="47"/>
      <c r="F404" s="68"/>
    </row>
    <row r="405" spans="1:6" x14ac:dyDescent="0.35">
      <c r="A405" s="67"/>
      <c r="C405" s="47"/>
      <c r="E405" s="47"/>
      <c r="F405" s="68"/>
    </row>
    <row r="406" spans="1:6" x14ac:dyDescent="0.35">
      <c r="A406" s="67"/>
      <c r="C406" s="47"/>
      <c r="E406" s="47"/>
      <c r="F406" s="68"/>
    </row>
    <row r="407" spans="1:6" x14ac:dyDescent="0.35">
      <c r="A407" s="67"/>
      <c r="C407" s="47"/>
      <c r="E407" s="47"/>
      <c r="F407" s="68"/>
    </row>
    <row r="408" spans="1:6" x14ac:dyDescent="0.35">
      <c r="A408" s="67"/>
      <c r="C408" s="47"/>
      <c r="E408" s="47"/>
      <c r="F408" s="68"/>
    </row>
    <row r="409" spans="1:6" x14ac:dyDescent="0.35">
      <c r="A409" s="67"/>
      <c r="C409" s="47"/>
      <c r="E409" s="47"/>
      <c r="F409" s="68"/>
    </row>
    <row r="410" spans="1:6" x14ac:dyDescent="0.35">
      <c r="A410" s="67"/>
      <c r="C410" s="47"/>
      <c r="E410" s="47"/>
      <c r="F410" s="68"/>
    </row>
    <row r="411" spans="1:6" x14ac:dyDescent="0.35">
      <c r="A411" s="67"/>
      <c r="C411" s="47"/>
      <c r="E411" s="47"/>
      <c r="F411" s="68"/>
    </row>
    <row r="412" spans="1:6" x14ac:dyDescent="0.35">
      <c r="A412" s="67"/>
      <c r="C412" s="47"/>
      <c r="E412" s="47"/>
      <c r="F412" s="68"/>
    </row>
    <row r="413" spans="1:6" x14ac:dyDescent="0.35">
      <c r="A413" s="67"/>
      <c r="C413" s="47"/>
      <c r="E413" s="47"/>
      <c r="F413" s="68"/>
    </row>
    <row r="414" spans="1:6" x14ac:dyDescent="0.35">
      <c r="A414" s="67"/>
      <c r="C414" s="47"/>
      <c r="E414" s="47"/>
      <c r="F414" s="68"/>
    </row>
    <row r="415" spans="1:6" x14ac:dyDescent="0.35">
      <c r="A415" s="67"/>
      <c r="C415" s="47"/>
      <c r="E415" s="47"/>
      <c r="F415" s="68"/>
    </row>
    <row r="416" spans="1:6" x14ac:dyDescent="0.35">
      <c r="A416" s="67"/>
      <c r="C416" s="47"/>
      <c r="E416" s="47"/>
      <c r="F416" s="68"/>
    </row>
    <row r="417" spans="1:6" x14ac:dyDescent="0.35">
      <c r="A417" s="67"/>
      <c r="C417" s="47"/>
      <c r="E417" s="47"/>
      <c r="F417" s="68"/>
    </row>
    <row r="418" spans="1:6" x14ac:dyDescent="0.35">
      <c r="A418" s="67"/>
      <c r="C418" s="47"/>
      <c r="E418" s="47"/>
      <c r="F418" s="68"/>
    </row>
    <row r="419" spans="1:6" x14ac:dyDescent="0.35">
      <c r="A419" s="67"/>
      <c r="C419" s="47"/>
      <c r="E419" s="47"/>
      <c r="F419" s="68"/>
    </row>
    <row r="420" spans="1:6" x14ac:dyDescent="0.35">
      <c r="A420" s="67"/>
      <c r="C420" s="47"/>
      <c r="E420" s="47"/>
      <c r="F420" s="68"/>
    </row>
    <row r="421" spans="1:6" x14ac:dyDescent="0.35">
      <c r="A421" s="67"/>
      <c r="C421" s="47"/>
      <c r="E421" s="47"/>
      <c r="F421" s="68"/>
    </row>
    <row r="422" spans="1:6" x14ac:dyDescent="0.35">
      <c r="A422" s="67"/>
      <c r="C422" s="47"/>
      <c r="E422" s="47"/>
      <c r="F422" s="68"/>
    </row>
    <row r="423" spans="1:6" x14ac:dyDescent="0.35">
      <c r="A423" s="67"/>
      <c r="C423" s="47"/>
      <c r="E423" s="47"/>
      <c r="F423" s="68"/>
    </row>
    <row r="424" spans="1:6" x14ac:dyDescent="0.35">
      <c r="A424" s="67"/>
      <c r="C424" s="47"/>
      <c r="E424" s="47"/>
      <c r="F424" s="68"/>
    </row>
    <row r="425" spans="1:6" x14ac:dyDescent="0.35">
      <c r="A425" s="67"/>
      <c r="C425" s="47"/>
      <c r="E425" s="47"/>
      <c r="F425" s="68"/>
    </row>
    <row r="426" spans="1:6" x14ac:dyDescent="0.35">
      <c r="A426" s="67"/>
      <c r="C426" s="47"/>
      <c r="E426" s="47"/>
      <c r="F426" s="68"/>
    </row>
    <row r="427" spans="1:6" x14ac:dyDescent="0.35">
      <c r="A427" s="67"/>
      <c r="C427" s="47"/>
      <c r="E427" s="47"/>
      <c r="F427" s="68"/>
    </row>
    <row r="428" spans="1:6" x14ac:dyDescent="0.35">
      <c r="A428" s="67"/>
      <c r="C428" s="47"/>
      <c r="E428" s="47"/>
      <c r="F428" s="68"/>
    </row>
    <row r="429" spans="1:6" x14ac:dyDescent="0.35">
      <c r="A429" s="67"/>
      <c r="C429" s="47"/>
      <c r="E429" s="47"/>
      <c r="F429" s="68"/>
    </row>
    <row r="430" spans="1:6" x14ac:dyDescent="0.35">
      <c r="A430" s="67"/>
      <c r="C430" s="47"/>
      <c r="E430" s="47"/>
      <c r="F430" s="68"/>
    </row>
    <row r="431" spans="1:6" x14ac:dyDescent="0.35">
      <c r="A431" s="67"/>
      <c r="C431" s="47"/>
      <c r="E431" s="47"/>
      <c r="F431" s="68"/>
    </row>
    <row r="432" spans="1:6" x14ac:dyDescent="0.35">
      <c r="A432" s="67"/>
      <c r="C432" s="47"/>
      <c r="E432" s="47"/>
      <c r="F432" s="68"/>
    </row>
    <row r="433" spans="1:6" x14ac:dyDescent="0.35">
      <c r="A433" s="67"/>
      <c r="C433" s="47"/>
      <c r="E433" s="47"/>
      <c r="F433" s="68"/>
    </row>
    <row r="434" spans="1:6" x14ac:dyDescent="0.35">
      <c r="A434" s="67"/>
      <c r="C434" s="47"/>
      <c r="E434" s="47"/>
      <c r="F434" s="68"/>
    </row>
    <row r="435" spans="1:6" x14ac:dyDescent="0.35">
      <c r="A435" s="67"/>
      <c r="C435" s="47"/>
      <c r="E435" s="47"/>
      <c r="F435" s="68"/>
    </row>
    <row r="436" spans="1:6" x14ac:dyDescent="0.35">
      <c r="A436" s="67"/>
      <c r="C436" s="47"/>
      <c r="E436" s="47"/>
      <c r="F436" s="68"/>
    </row>
    <row r="437" spans="1:6" x14ac:dyDescent="0.35">
      <c r="A437" s="67"/>
      <c r="C437" s="47"/>
      <c r="E437" s="47"/>
      <c r="F437" s="68"/>
    </row>
    <row r="438" spans="1:6" x14ac:dyDescent="0.35">
      <c r="A438" s="67"/>
      <c r="C438" s="47"/>
      <c r="E438" s="47"/>
      <c r="F438" s="68"/>
    </row>
    <row r="439" spans="1:6" x14ac:dyDescent="0.35">
      <c r="A439" s="67"/>
      <c r="C439" s="47"/>
      <c r="E439" s="47"/>
      <c r="F439" s="68"/>
    </row>
    <row r="440" spans="1:6" x14ac:dyDescent="0.35">
      <c r="A440" s="67"/>
      <c r="C440" s="47"/>
      <c r="E440" s="47"/>
      <c r="F440" s="68"/>
    </row>
    <row r="441" spans="1:6" x14ac:dyDescent="0.35">
      <c r="A441" s="67"/>
      <c r="C441" s="47"/>
      <c r="E441" s="47"/>
      <c r="F441" s="68"/>
    </row>
    <row r="442" spans="1:6" x14ac:dyDescent="0.35">
      <c r="A442" s="67"/>
      <c r="C442" s="47"/>
      <c r="E442" s="47"/>
      <c r="F442" s="68"/>
    </row>
    <row r="443" spans="1:6" x14ac:dyDescent="0.35">
      <c r="A443" s="67"/>
      <c r="C443" s="47"/>
      <c r="E443" s="47"/>
      <c r="F443" s="68"/>
    </row>
    <row r="444" spans="1:6" x14ac:dyDescent="0.35">
      <c r="A444" s="67"/>
      <c r="C444" s="47"/>
      <c r="E444" s="47"/>
      <c r="F444" s="68"/>
    </row>
    <row r="445" spans="1:6" x14ac:dyDescent="0.35">
      <c r="A445" s="67"/>
      <c r="C445" s="47"/>
      <c r="E445" s="47"/>
      <c r="F445" s="68"/>
    </row>
    <row r="446" spans="1:6" x14ac:dyDescent="0.35">
      <c r="A446" s="67"/>
      <c r="C446" s="47"/>
      <c r="E446" s="47"/>
      <c r="F446" s="68"/>
    </row>
    <row r="447" spans="1:6" x14ac:dyDescent="0.35">
      <c r="A447" s="67"/>
      <c r="C447" s="47"/>
      <c r="E447" s="47"/>
      <c r="F447" s="68"/>
    </row>
    <row r="448" spans="1:6" x14ac:dyDescent="0.35">
      <c r="A448" s="67"/>
      <c r="C448" s="47"/>
      <c r="E448" s="47"/>
      <c r="F448" s="68"/>
    </row>
    <row r="449" spans="1:6" x14ac:dyDescent="0.35">
      <c r="A449" s="67"/>
      <c r="C449" s="47"/>
      <c r="E449" s="47"/>
      <c r="F449" s="68"/>
    </row>
    <row r="450" spans="1:6" x14ac:dyDescent="0.35">
      <c r="A450" s="67"/>
      <c r="C450" s="47"/>
      <c r="E450" s="47"/>
      <c r="F450" s="68"/>
    </row>
    <row r="451" spans="1:6" x14ac:dyDescent="0.35">
      <c r="A451" s="67"/>
      <c r="C451" s="47"/>
      <c r="E451" s="47"/>
      <c r="F451" s="68"/>
    </row>
    <row r="452" spans="1:6" x14ac:dyDescent="0.35">
      <c r="A452" s="67"/>
      <c r="C452" s="47"/>
      <c r="E452" s="47"/>
      <c r="F452" s="68"/>
    </row>
    <row r="453" spans="1:6" x14ac:dyDescent="0.35">
      <c r="A453" s="67"/>
      <c r="C453" s="47"/>
      <c r="E453" s="47"/>
      <c r="F453" s="68"/>
    </row>
    <row r="454" spans="1:6" x14ac:dyDescent="0.35">
      <c r="A454" s="67"/>
      <c r="C454" s="47"/>
      <c r="E454" s="47"/>
    </row>
    <row r="455" spans="1:6" x14ac:dyDescent="0.35">
      <c r="A455" s="67"/>
      <c r="C455" s="47"/>
      <c r="E455" s="47"/>
    </row>
    <row r="456" spans="1:6" x14ac:dyDescent="0.35">
      <c r="A456" s="67"/>
      <c r="C456" s="47"/>
      <c r="E456" s="47"/>
    </row>
    <row r="457" spans="1:6" x14ac:dyDescent="0.35">
      <c r="A457" s="67"/>
      <c r="C457" s="47"/>
      <c r="E457" s="47"/>
    </row>
    <row r="458" spans="1:6" x14ac:dyDescent="0.35">
      <c r="A458" s="67"/>
      <c r="C458" s="47"/>
      <c r="E458" s="47"/>
    </row>
    <row r="459" spans="1:6" x14ac:dyDescent="0.35">
      <c r="A459" s="67"/>
      <c r="C459" s="47"/>
      <c r="E459" s="47"/>
    </row>
    <row r="460" spans="1:6" x14ac:dyDescent="0.35">
      <c r="A460" s="67"/>
      <c r="C460" s="47"/>
      <c r="E460" s="47"/>
    </row>
    <row r="461" spans="1:6" x14ac:dyDescent="0.35">
      <c r="A461" s="67"/>
      <c r="C461" s="47"/>
      <c r="E461" s="47"/>
    </row>
    <row r="462" spans="1:6" x14ac:dyDescent="0.35">
      <c r="A462" s="67"/>
      <c r="C462" s="47"/>
      <c r="E462" s="47"/>
    </row>
    <row r="463" spans="1:6" x14ac:dyDescent="0.35">
      <c r="A463" s="67"/>
      <c r="C463" s="47"/>
      <c r="E463" s="47"/>
    </row>
    <row r="464" spans="1:6" s="52" customFormat="1" ht="12.45" x14ac:dyDescent="0.3">
      <c r="A464" s="67"/>
      <c r="B464" s="7"/>
      <c r="C464" s="47"/>
      <c r="D464" s="47"/>
      <c r="E464" s="47"/>
    </row>
    <row r="465" spans="1:5" s="52" customFormat="1" ht="12.45" x14ac:dyDescent="0.3">
      <c r="A465" s="67"/>
      <c r="B465" s="7"/>
      <c r="C465" s="47"/>
      <c r="D465" s="47"/>
      <c r="E465" s="47"/>
    </row>
    <row r="466" spans="1:5" s="52" customFormat="1" ht="12.45" x14ac:dyDescent="0.3">
      <c r="A466" s="67"/>
      <c r="B466" s="7"/>
      <c r="C466" s="47"/>
      <c r="D466" s="47"/>
      <c r="E466" s="47"/>
    </row>
    <row r="467" spans="1:5" s="52" customFormat="1" ht="12.45" x14ac:dyDescent="0.3">
      <c r="A467" s="67"/>
      <c r="B467" s="7"/>
      <c r="C467" s="47"/>
      <c r="D467" s="47"/>
      <c r="E467" s="47"/>
    </row>
    <row r="468" spans="1:5" s="52" customFormat="1" ht="12.45" x14ac:dyDescent="0.3">
      <c r="A468" s="67"/>
      <c r="B468" s="7"/>
      <c r="C468" s="47"/>
      <c r="D468" s="47"/>
      <c r="E468" s="47"/>
    </row>
    <row r="469" spans="1:5" s="52" customFormat="1" ht="12.45" x14ac:dyDescent="0.3">
      <c r="A469" s="67"/>
      <c r="B469" s="7"/>
      <c r="C469" s="47"/>
      <c r="D469" s="47"/>
      <c r="E469" s="47"/>
    </row>
    <row r="470" spans="1:5" s="52" customFormat="1" ht="12.45" x14ac:dyDescent="0.3">
      <c r="A470" s="67"/>
      <c r="B470" s="7"/>
      <c r="C470" s="47"/>
      <c r="D470" s="47"/>
      <c r="E470" s="47"/>
    </row>
    <row r="471" spans="1:5" s="52" customFormat="1" ht="12.45" x14ac:dyDescent="0.3">
      <c r="A471" s="67"/>
      <c r="B471" s="7"/>
      <c r="C471" s="47"/>
      <c r="D471" s="47"/>
      <c r="E471" s="47"/>
    </row>
    <row r="472" spans="1:5" s="52" customFormat="1" ht="12.45" x14ac:dyDescent="0.3">
      <c r="A472" s="67"/>
      <c r="B472" s="7"/>
      <c r="C472" s="47"/>
      <c r="D472" s="47"/>
      <c r="E472" s="47"/>
    </row>
    <row r="473" spans="1:5" s="52" customFormat="1" ht="12.45" x14ac:dyDescent="0.3">
      <c r="A473" s="67"/>
      <c r="B473" s="7"/>
      <c r="C473" s="47"/>
      <c r="D473" s="47"/>
      <c r="E473" s="47"/>
    </row>
    <row r="474" spans="1:5" s="52" customFormat="1" ht="12.45" x14ac:dyDescent="0.3">
      <c r="A474" s="67"/>
      <c r="B474" s="7"/>
      <c r="C474" s="47"/>
      <c r="D474" s="47"/>
      <c r="E474" s="47"/>
    </row>
    <row r="475" spans="1:5" s="52" customFormat="1" ht="12.45" x14ac:dyDescent="0.3">
      <c r="A475" s="67"/>
      <c r="B475" s="7"/>
      <c r="C475" s="47"/>
      <c r="D475" s="47"/>
      <c r="E475" s="47"/>
    </row>
    <row r="476" spans="1:5" s="52" customFormat="1" ht="12.45" x14ac:dyDescent="0.3">
      <c r="A476" s="67"/>
      <c r="B476" s="7"/>
      <c r="C476" s="47"/>
      <c r="D476" s="47"/>
      <c r="E476" s="47"/>
    </row>
    <row r="477" spans="1:5" s="52" customFormat="1" ht="12.45" x14ac:dyDescent="0.3">
      <c r="A477" s="67"/>
      <c r="B477" s="7"/>
      <c r="C477" s="47"/>
      <c r="D477" s="47"/>
      <c r="E477" s="47"/>
    </row>
    <row r="478" spans="1:5" s="52" customFormat="1" ht="12.45" x14ac:dyDescent="0.3">
      <c r="A478" s="67"/>
      <c r="B478" s="7"/>
      <c r="C478" s="47"/>
      <c r="D478" s="47"/>
      <c r="E478" s="47"/>
    </row>
    <row r="479" spans="1:5" s="52" customFormat="1" ht="12.45" x14ac:dyDescent="0.3">
      <c r="A479" s="67"/>
      <c r="B479" s="7"/>
      <c r="C479" s="47"/>
      <c r="D479" s="47"/>
      <c r="E479" s="47"/>
    </row>
    <row r="480" spans="1:5" s="52" customFormat="1" ht="12.45" x14ac:dyDescent="0.3">
      <c r="A480" s="67"/>
      <c r="B480" s="7"/>
      <c r="C480" s="47"/>
      <c r="D480" s="47"/>
      <c r="E480" s="47"/>
    </row>
    <row r="481" spans="1:5" s="52" customFormat="1" ht="12.45" x14ac:dyDescent="0.3">
      <c r="A481" s="67"/>
      <c r="B481" s="7"/>
      <c r="C481" s="47"/>
      <c r="D481" s="47"/>
      <c r="E481" s="47"/>
    </row>
    <row r="482" spans="1:5" s="52" customFormat="1" ht="12.45" x14ac:dyDescent="0.3">
      <c r="A482" s="67"/>
      <c r="B482" s="7"/>
      <c r="C482" s="47"/>
      <c r="D482" s="47"/>
      <c r="E482" s="47"/>
    </row>
    <row r="483" spans="1:5" s="52" customFormat="1" ht="12.45" x14ac:dyDescent="0.3">
      <c r="A483" s="67"/>
      <c r="B483" s="7"/>
      <c r="C483" s="47"/>
      <c r="D483" s="47"/>
      <c r="E483" s="47"/>
    </row>
    <row r="484" spans="1:5" s="52" customFormat="1" ht="12.45" x14ac:dyDescent="0.3">
      <c r="A484" s="67"/>
      <c r="B484" s="7"/>
      <c r="C484" s="47"/>
      <c r="D484" s="47"/>
      <c r="E484" s="47"/>
    </row>
    <row r="485" spans="1:5" s="52" customFormat="1" ht="12.45" x14ac:dyDescent="0.3">
      <c r="A485" s="67"/>
      <c r="B485" s="7"/>
      <c r="C485" s="47"/>
      <c r="D485" s="47"/>
      <c r="E485" s="47"/>
    </row>
    <row r="486" spans="1:5" s="52" customFormat="1" ht="12.45" x14ac:dyDescent="0.3">
      <c r="A486" s="67"/>
      <c r="B486" s="7"/>
      <c r="C486" s="47"/>
      <c r="D486" s="47"/>
      <c r="E486" s="47"/>
    </row>
    <row r="487" spans="1:5" s="52" customFormat="1" ht="12.45" x14ac:dyDescent="0.3">
      <c r="A487" s="67"/>
      <c r="B487" s="7"/>
      <c r="C487" s="47"/>
      <c r="D487" s="47"/>
      <c r="E487" s="47"/>
    </row>
    <row r="488" spans="1:5" s="52" customFormat="1" ht="12.45" x14ac:dyDescent="0.3">
      <c r="A488" s="67"/>
      <c r="B488" s="7"/>
      <c r="C488" s="47"/>
      <c r="D488" s="47"/>
      <c r="E488" s="47"/>
    </row>
    <row r="489" spans="1:5" s="52" customFormat="1" ht="12.45" x14ac:dyDescent="0.3">
      <c r="A489" s="67"/>
      <c r="B489" s="7"/>
      <c r="C489" s="47"/>
      <c r="D489" s="47"/>
      <c r="E489" s="47"/>
    </row>
    <row r="490" spans="1:5" s="52" customFormat="1" ht="12.45" x14ac:dyDescent="0.3">
      <c r="A490" s="67"/>
      <c r="B490" s="7"/>
      <c r="C490" s="47"/>
      <c r="D490" s="47"/>
      <c r="E490" s="47"/>
    </row>
    <row r="491" spans="1:5" s="52" customFormat="1" ht="12.45" x14ac:dyDescent="0.3">
      <c r="A491" s="67"/>
      <c r="B491" s="7"/>
      <c r="C491" s="47"/>
      <c r="D491" s="47"/>
      <c r="E491" s="47"/>
    </row>
    <row r="492" spans="1:5" s="52" customFormat="1" ht="12.45" x14ac:dyDescent="0.3">
      <c r="A492" s="67"/>
      <c r="B492" s="7"/>
      <c r="C492" s="47"/>
      <c r="D492" s="47"/>
      <c r="E492" s="47"/>
    </row>
    <row r="493" spans="1:5" s="52" customFormat="1" ht="12.45" x14ac:dyDescent="0.3">
      <c r="A493" s="67"/>
      <c r="B493" s="7"/>
      <c r="C493" s="47"/>
      <c r="D493" s="47"/>
      <c r="E493" s="47"/>
    </row>
    <row r="494" spans="1:5" s="52" customFormat="1" ht="12.45" x14ac:dyDescent="0.3">
      <c r="A494" s="67"/>
      <c r="B494" s="7"/>
      <c r="C494" s="47"/>
      <c r="D494" s="47"/>
      <c r="E494" s="47"/>
    </row>
    <row r="495" spans="1:5" s="52" customFormat="1" ht="12.45" x14ac:dyDescent="0.3">
      <c r="A495" s="67"/>
      <c r="B495" s="7"/>
      <c r="C495" s="47"/>
      <c r="D495" s="47"/>
      <c r="E495" s="47"/>
    </row>
    <row r="496" spans="1:5" s="52" customFormat="1" ht="12.45" x14ac:dyDescent="0.3">
      <c r="A496" s="67"/>
      <c r="B496" s="7"/>
      <c r="C496" s="47"/>
      <c r="D496" s="47"/>
      <c r="E496" s="47"/>
    </row>
    <row r="497" spans="1:5" s="52" customFormat="1" ht="12.45" x14ac:dyDescent="0.3">
      <c r="A497" s="67"/>
      <c r="B497" s="7"/>
      <c r="C497" s="47"/>
      <c r="D497" s="47"/>
      <c r="E497" s="47"/>
    </row>
    <row r="498" spans="1:5" s="52" customFormat="1" ht="12.45" x14ac:dyDescent="0.3">
      <c r="A498" s="67"/>
      <c r="B498" s="7"/>
      <c r="C498" s="47"/>
      <c r="D498" s="47"/>
      <c r="E498" s="47"/>
    </row>
    <row r="499" spans="1:5" s="52" customFormat="1" ht="12.45" x14ac:dyDescent="0.3">
      <c r="A499" s="67"/>
      <c r="B499" s="7"/>
      <c r="C499" s="47"/>
      <c r="D499" s="47"/>
      <c r="E499" s="47"/>
    </row>
    <row r="500" spans="1:5" s="52" customFormat="1" ht="12.45" x14ac:dyDescent="0.3">
      <c r="A500" s="67"/>
      <c r="B500" s="7"/>
      <c r="C500" s="47"/>
      <c r="D500" s="47"/>
      <c r="E500" s="47"/>
    </row>
    <row r="501" spans="1:5" s="52" customFormat="1" ht="12.45" x14ac:dyDescent="0.3">
      <c r="A501" s="67"/>
      <c r="B501" s="7"/>
      <c r="C501" s="47"/>
      <c r="D501" s="47"/>
      <c r="E501" s="47"/>
    </row>
    <row r="502" spans="1:5" s="52" customFormat="1" ht="12.45" x14ac:dyDescent="0.3">
      <c r="A502" s="67"/>
      <c r="B502" s="7"/>
      <c r="C502" s="47"/>
      <c r="D502" s="47"/>
      <c r="E502" s="47"/>
    </row>
    <row r="503" spans="1:5" s="52" customFormat="1" ht="12.45" x14ac:dyDescent="0.3">
      <c r="A503" s="67"/>
      <c r="B503" s="7"/>
      <c r="C503" s="47"/>
      <c r="D503" s="47"/>
      <c r="E503" s="47"/>
    </row>
    <row r="504" spans="1:5" s="52" customFormat="1" ht="12.45" x14ac:dyDescent="0.3">
      <c r="A504" s="67"/>
      <c r="B504" s="7"/>
      <c r="C504" s="47"/>
      <c r="D504" s="47"/>
      <c r="E504" s="47"/>
    </row>
    <row r="505" spans="1:5" s="52" customFormat="1" ht="12.45" x14ac:dyDescent="0.3">
      <c r="A505" s="67"/>
      <c r="B505" s="7"/>
      <c r="C505" s="47"/>
      <c r="D505" s="47"/>
      <c r="E505" s="47"/>
    </row>
    <row r="506" spans="1:5" s="52" customFormat="1" ht="12.45" x14ac:dyDescent="0.3">
      <c r="A506" s="67"/>
      <c r="B506" s="7"/>
      <c r="C506" s="47"/>
      <c r="D506" s="47"/>
      <c r="E506" s="47"/>
    </row>
    <row r="507" spans="1:5" s="52" customFormat="1" ht="12.45" x14ac:dyDescent="0.3">
      <c r="A507" s="67"/>
      <c r="B507" s="7"/>
      <c r="C507" s="47"/>
      <c r="D507" s="47"/>
      <c r="E507" s="47"/>
    </row>
  </sheetData>
  <mergeCells count="1">
    <mergeCell ref="C42:E42"/>
  </mergeCells>
  <pageMargins left="0.39370078740157483" right="0.19685039370078741" top="0.59055118110236227" bottom="0.19685039370078741" header="0" footer="0.47244094488188981"/>
  <pageSetup paperSize="9" scale="90" orientation="portrait" verticalDpi="300" r:id="rId1"/>
  <headerFooter alignWithMargins="0">
    <oddHeader>&amp;CIT  JOB CENTRE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3B24-CBBF-40C0-99AE-2482221932B7}">
  <sheetPr syncVertical="1" syncRef="A19" transitionEvaluation="1"/>
  <dimension ref="A1:F509"/>
  <sheetViews>
    <sheetView showZeros="0" tabSelected="1" view="pageBreakPreview" topLeftCell="A19" zoomScaleNormal="100" zoomScaleSheetLayoutView="100" workbookViewId="0">
      <selection activeCell="B40" sqref="B40"/>
    </sheetView>
  </sheetViews>
  <sheetFormatPr defaultColWidth="9.85546875" defaultRowHeight="15" x14ac:dyDescent="0.35"/>
  <cols>
    <col min="1" max="1" width="5.42578125" style="127" customWidth="1"/>
    <col min="2" max="2" width="52.7109375" style="7" customWidth="1"/>
    <col min="3" max="3" width="6.5703125" style="46" customWidth="1"/>
    <col min="4" max="4" width="5.140625" style="47" customWidth="1"/>
    <col min="5" max="5" width="8.85546875" style="51" customWidth="1"/>
    <col min="6" max="6" width="12.140625" style="52" customWidth="1"/>
    <col min="7" max="16384" width="9.85546875" style="1"/>
  </cols>
  <sheetData>
    <row r="1" spans="1:6" s="36" customFormat="1" ht="17.25" customHeight="1" thickTop="1" x14ac:dyDescent="0.35">
      <c r="A1" s="55" t="s">
        <v>0</v>
      </c>
      <c r="B1" s="53" t="s">
        <v>1</v>
      </c>
      <c r="C1" s="43" t="s">
        <v>2</v>
      </c>
      <c r="D1" s="42" t="s">
        <v>3</v>
      </c>
      <c r="E1" s="44" t="s">
        <v>4</v>
      </c>
      <c r="F1" s="45" t="s">
        <v>19</v>
      </c>
    </row>
    <row r="2" spans="1:6" s="36" customFormat="1" ht="17.25" customHeight="1" x14ac:dyDescent="0.35">
      <c r="A2" s="64"/>
      <c r="B2" s="69" t="s">
        <v>72</v>
      </c>
      <c r="C2" s="97"/>
      <c r="D2" s="98"/>
      <c r="E2" s="95"/>
      <c r="F2" s="96"/>
    </row>
    <row r="3" spans="1:6" x14ac:dyDescent="0.35">
      <c r="A3" s="120"/>
      <c r="B3" s="65"/>
      <c r="E3" s="48"/>
      <c r="F3" s="49">
        <f t="shared" ref="F3:F28" si="0">E3*C3</f>
        <v>0</v>
      </c>
    </row>
    <row r="4" spans="1:6" x14ac:dyDescent="0.35">
      <c r="A4" s="120">
        <v>1</v>
      </c>
      <c r="B4" s="123" t="s">
        <v>64</v>
      </c>
      <c r="E4" s="130"/>
      <c r="F4" s="49">
        <f t="shared" si="0"/>
        <v>0</v>
      </c>
    </row>
    <row r="5" spans="1:6" x14ac:dyDescent="0.35">
      <c r="A5" s="120">
        <v>1.1000000000000001</v>
      </c>
      <c r="B5" s="65" t="s">
        <v>73</v>
      </c>
      <c r="C5" s="169">
        <f>2.5*2*3*0.6*0.6</f>
        <v>5.4</v>
      </c>
      <c r="D5" s="47" t="s">
        <v>24</v>
      </c>
      <c r="E5" s="48"/>
      <c r="F5" s="49">
        <f t="shared" si="0"/>
        <v>0</v>
      </c>
    </row>
    <row r="6" spans="1:6" x14ac:dyDescent="0.35">
      <c r="A6" s="120">
        <v>1.2</v>
      </c>
      <c r="B6" s="65" t="s">
        <v>74</v>
      </c>
      <c r="C6" s="171">
        <f>C5/0.45*0.05</f>
        <v>1</v>
      </c>
      <c r="D6" s="47" t="s">
        <v>24</v>
      </c>
      <c r="E6" s="101"/>
      <c r="F6" s="49">
        <f t="shared" si="0"/>
        <v>0</v>
      </c>
    </row>
    <row r="7" spans="1:6" x14ac:dyDescent="0.35">
      <c r="A7" s="120">
        <v>1.3</v>
      </c>
      <c r="B7" s="65" t="s">
        <v>140</v>
      </c>
      <c r="C7" s="100">
        <f>(2.5*4+0.6/0.2*2.5)*3*2</f>
        <v>105</v>
      </c>
      <c r="D7" s="47" t="s">
        <v>16</v>
      </c>
      <c r="E7" s="101"/>
      <c r="F7" s="49">
        <f t="shared" si="0"/>
        <v>0</v>
      </c>
    </row>
    <row r="8" spans="1:6" x14ac:dyDescent="0.35">
      <c r="A8" s="120">
        <v>1.4</v>
      </c>
      <c r="B8" s="65" t="s">
        <v>75</v>
      </c>
      <c r="C8" s="100">
        <f>2.5*3*2*0.2*0.2</f>
        <v>1</v>
      </c>
      <c r="D8" s="47" t="s">
        <v>24</v>
      </c>
      <c r="E8" s="101"/>
      <c r="F8" s="49">
        <f t="shared" si="0"/>
        <v>0</v>
      </c>
    </row>
    <row r="9" spans="1:6" x14ac:dyDescent="0.35">
      <c r="A9" s="120">
        <v>1.5</v>
      </c>
      <c r="B9" s="65" t="s">
        <v>76</v>
      </c>
      <c r="C9" s="100">
        <f>2.5*2*3*4</f>
        <v>60</v>
      </c>
      <c r="D9" s="47" t="s">
        <v>16</v>
      </c>
      <c r="E9" s="112"/>
      <c r="F9" s="49">
        <f t="shared" si="0"/>
        <v>0</v>
      </c>
    </row>
    <row r="10" spans="1:6" x14ac:dyDescent="0.35">
      <c r="A10" s="120">
        <v>1.6</v>
      </c>
      <c r="B10" s="65" t="s">
        <v>77</v>
      </c>
      <c r="C10" s="100">
        <f>2.5*2*3*0.56/0.15</f>
        <v>56</v>
      </c>
      <c r="D10" s="47" t="s">
        <v>16</v>
      </c>
      <c r="E10" s="112"/>
      <c r="F10" s="49">
        <f t="shared" si="0"/>
        <v>0</v>
      </c>
    </row>
    <row r="11" spans="1:6" ht="23.15" x14ac:dyDescent="0.35">
      <c r="A11" s="120">
        <v>1.7</v>
      </c>
      <c r="B11" s="65" t="s">
        <v>141</v>
      </c>
      <c r="C11" s="100">
        <f>2.5*2*3*0.5</f>
        <v>8</v>
      </c>
      <c r="D11" s="47" t="s">
        <v>23</v>
      </c>
      <c r="E11" s="112"/>
      <c r="F11" s="49">
        <f t="shared" si="0"/>
        <v>0</v>
      </c>
    </row>
    <row r="12" spans="1:6" x14ac:dyDescent="0.35">
      <c r="A12" s="120">
        <v>1.8</v>
      </c>
      <c r="B12" s="65" t="s">
        <v>78</v>
      </c>
      <c r="C12" s="100">
        <f>2.5*2.5*0.125</f>
        <v>1</v>
      </c>
      <c r="D12" s="47" t="s">
        <v>24</v>
      </c>
      <c r="E12" s="112"/>
      <c r="F12" s="49">
        <f t="shared" si="0"/>
        <v>0</v>
      </c>
    </row>
    <row r="13" spans="1:6" x14ac:dyDescent="0.35">
      <c r="A13" s="120">
        <v>1.9</v>
      </c>
      <c r="B13" s="65" t="s">
        <v>79</v>
      </c>
      <c r="C13" s="100">
        <f>2.5*2*3*3</f>
        <v>45</v>
      </c>
      <c r="D13" s="47" t="s">
        <v>23</v>
      </c>
      <c r="E13" s="112"/>
      <c r="F13" s="49">
        <f t="shared" si="0"/>
        <v>0</v>
      </c>
    </row>
    <row r="14" spans="1:6" x14ac:dyDescent="0.35">
      <c r="A14" s="173">
        <v>1.1000000000000001</v>
      </c>
      <c r="B14" s="65" t="s">
        <v>80</v>
      </c>
      <c r="C14" s="100">
        <f>2.5*2.5*2.4</f>
        <v>15</v>
      </c>
      <c r="D14" s="47" t="s">
        <v>16</v>
      </c>
      <c r="E14" s="112"/>
      <c r="F14" s="49">
        <f t="shared" si="0"/>
        <v>0</v>
      </c>
    </row>
    <row r="15" spans="1:6" x14ac:dyDescent="0.35">
      <c r="A15" s="173">
        <v>1.1200000000000001</v>
      </c>
      <c r="B15" s="65" t="s">
        <v>81</v>
      </c>
      <c r="C15" s="170">
        <f>2.5*2.5</f>
        <v>6.3</v>
      </c>
      <c r="D15" s="47" t="s">
        <v>23</v>
      </c>
      <c r="E15" s="112"/>
      <c r="F15" s="49">
        <f t="shared" si="0"/>
        <v>0</v>
      </c>
    </row>
    <row r="16" spans="1:6" x14ac:dyDescent="0.35">
      <c r="A16" s="173">
        <v>1.1299999999999999</v>
      </c>
      <c r="B16" s="65" t="s">
        <v>82</v>
      </c>
      <c r="C16" s="170">
        <f>C15</f>
        <v>6.3</v>
      </c>
      <c r="D16" s="47" t="s">
        <v>23</v>
      </c>
      <c r="E16" s="112"/>
      <c r="F16" s="49">
        <f t="shared" si="0"/>
        <v>0</v>
      </c>
    </row>
    <row r="17" spans="1:6" ht="17.600000000000001" customHeight="1" x14ac:dyDescent="0.35">
      <c r="A17" s="173">
        <v>1.1399999999999999</v>
      </c>
      <c r="B17" s="65" t="s">
        <v>83</v>
      </c>
      <c r="C17" s="100">
        <f>C13*2</f>
        <v>90</v>
      </c>
      <c r="D17" s="47" t="s">
        <v>23</v>
      </c>
      <c r="E17" s="112"/>
      <c r="F17" s="49">
        <f t="shared" si="0"/>
        <v>0</v>
      </c>
    </row>
    <row r="18" spans="1:6" x14ac:dyDescent="0.35">
      <c r="A18" s="173">
        <v>1.1499999999999999</v>
      </c>
      <c r="B18" s="65" t="s">
        <v>84</v>
      </c>
      <c r="C18" s="100">
        <f>C17</f>
        <v>90</v>
      </c>
      <c r="D18" s="47" t="s">
        <v>23</v>
      </c>
      <c r="E18" s="112"/>
      <c r="F18" s="49">
        <f t="shared" si="0"/>
        <v>0</v>
      </c>
    </row>
    <row r="19" spans="1:6" x14ac:dyDescent="0.35">
      <c r="A19" s="173">
        <v>1.1599999999999999</v>
      </c>
      <c r="B19" s="65" t="s">
        <v>85</v>
      </c>
      <c r="C19" s="100">
        <f>C18</f>
        <v>90</v>
      </c>
      <c r="D19" s="47" t="s">
        <v>23</v>
      </c>
      <c r="E19" s="112"/>
      <c r="F19" s="49">
        <f t="shared" si="0"/>
        <v>0</v>
      </c>
    </row>
    <row r="20" spans="1:6" x14ac:dyDescent="0.35">
      <c r="A20" s="120"/>
      <c r="B20" s="65"/>
      <c r="C20" s="100"/>
      <c r="E20" s="112"/>
      <c r="F20" s="93"/>
    </row>
    <row r="21" spans="1:6" x14ac:dyDescent="0.35">
      <c r="A21" s="120"/>
      <c r="B21" s="65"/>
      <c r="C21" s="100"/>
      <c r="E21" s="112"/>
      <c r="F21" s="49">
        <f t="shared" si="0"/>
        <v>0</v>
      </c>
    </row>
    <row r="22" spans="1:6" x14ac:dyDescent="0.35">
      <c r="A22" s="120">
        <v>2</v>
      </c>
      <c r="B22" s="123" t="s">
        <v>20</v>
      </c>
      <c r="E22" s="110"/>
      <c r="F22" s="49">
        <f t="shared" si="0"/>
        <v>0</v>
      </c>
    </row>
    <row r="23" spans="1:6" x14ac:dyDescent="0.35">
      <c r="A23" s="120">
        <v>2.1</v>
      </c>
      <c r="B23" s="82" t="s">
        <v>67</v>
      </c>
      <c r="C23" s="46">
        <v>2</v>
      </c>
      <c r="D23" s="47" t="s">
        <v>25</v>
      </c>
      <c r="E23" s="110"/>
      <c r="F23" s="49">
        <f t="shared" si="0"/>
        <v>0</v>
      </c>
    </row>
    <row r="24" spans="1:6" ht="15" customHeight="1" x14ac:dyDescent="0.35">
      <c r="A24" s="120">
        <v>2.2000000000000002</v>
      </c>
      <c r="B24" s="82" t="s">
        <v>68</v>
      </c>
      <c r="C24" s="46">
        <v>2</v>
      </c>
      <c r="D24" s="47" t="s">
        <v>25</v>
      </c>
      <c r="E24" s="110"/>
      <c r="F24" s="49">
        <f t="shared" si="0"/>
        <v>0</v>
      </c>
    </row>
    <row r="25" spans="1:6" x14ac:dyDescent="0.35">
      <c r="A25" s="120"/>
      <c r="B25" s="65"/>
      <c r="E25" s="110"/>
      <c r="F25" s="49"/>
    </row>
    <row r="26" spans="1:6" ht="15" customHeight="1" x14ac:dyDescent="0.35">
      <c r="A26" s="66"/>
      <c r="B26" s="65"/>
      <c r="E26" s="110"/>
      <c r="F26" s="49"/>
    </row>
    <row r="27" spans="1:6" x14ac:dyDescent="0.35">
      <c r="A27" s="66"/>
      <c r="B27" s="65"/>
      <c r="E27" s="110"/>
      <c r="F27" s="49">
        <f t="shared" si="0"/>
        <v>0</v>
      </c>
    </row>
    <row r="28" spans="1:6" x14ac:dyDescent="0.35">
      <c r="A28" s="120">
        <v>3</v>
      </c>
      <c r="B28" s="69" t="s">
        <v>86</v>
      </c>
      <c r="E28" s="110"/>
      <c r="F28" s="49">
        <f t="shared" si="0"/>
        <v>0</v>
      </c>
    </row>
    <row r="29" spans="1:6" ht="23.15" x14ac:dyDescent="0.35">
      <c r="A29" s="66">
        <v>3.1</v>
      </c>
      <c r="B29" s="82" t="s">
        <v>142</v>
      </c>
      <c r="C29" s="100">
        <v>1</v>
      </c>
      <c r="D29" s="129" t="s">
        <v>28</v>
      </c>
      <c r="E29" s="110"/>
      <c r="F29" s="49">
        <f t="shared" ref="F29:F42" si="1">E29*C29</f>
        <v>0</v>
      </c>
    </row>
    <row r="30" spans="1:6" x14ac:dyDescent="0.35">
      <c r="A30" s="120">
        <v>3.3</v>
      </c>
      <c r="B30" s="65" t="s">
        <v>87</v>
      </c>
      <c r="C30" s="100">
        <f>(2.5/0.6+1)*2.5</f>
        <v>13</v>
      </c>
      <c r="D30" s="47" t="s">
        <v>16</v>
      </c>
      <c r="E30" s="109"/>
      <c r="F30" s="49">
        <f t="shared" si="1"/>
        <v>0</v>
      </c>
    </row>
    <row r="31" spans="1:6" ht="23.15" x14ac:dyDescent="0.35">
      <c r="A31" s="120">
        <v>3.4</v>
      </c>
      <c r="B31" s="65" t="s">
        <v>143</v>
      </c>
      <c r="C31" s="46">
        <f>2.5*2.5</f>
        <v>6</v>
      </c>
      <c r="D31" s="47" t="s">
        <v>23</v>
      </c>
      <c r="E31" s="109"/>
      <c r="F31" s="49">
        <f t="shared" si="1"/>
        <v>0</v>
      </c>
    </row>
    <row r="32" spans="1:6" x14ac:dyDescent="0.35">
      <c r="A32" s="66"/>
      <c r="B32" s="82"/>
      <c r="E32" s="110"/>
      <c r="F32" s="49">
        <f t="shared" si="1"/>
        <v>0</v>
      </c>
    </row>
    <row r="33" spans="1:6" x14ac:dyDescent="0.35">
      <c r="A33" s="120"/>
      <c r="B33" s="65"/>
      <c r="E33" s="48"/>
      <c r="F33" s="49">
        <f t="shared" si="1"/>
        <v>0</v>
      </c>
    </row>
    <row r="34" spans="1:6" x14ac:dyDescent="0.35">
      <c r="A34" s="66">
        <v>4</v>
      </c>
      <c r="B34" s="123" t="s">
        <v>88</v>
      </c>
      <c r="E34" s="110"/>
      <c r="F34" s="49">
        <f t="shared" si="1"/>
        <v>0</v>
      </c>
    </row>
    <row r="35" spans="1:6" x14ac:dyDescent="0.35">
      <c r="A35" s="66">
        <v>4.0999999999999996</v>
      </c>
      <c r="B35" s="82" t="s">
        <v>89</v>
      </c>
      <c r="C35" s="46">
        <v>10</v>
      </c>
      <c r="D35" s="47" t="s">
        <v>25</v>
      </c>
      <c r="E35" s="110"/>
      <c r="F35" s="49">
        <f t="shared" si="1"/>
        <v>0</v>
      </c>
    </row>
    <row r="36" spans="1:6" x14ac:dyDescent="0.35">
      <c r="A36" s="66">
        <v>4.2</v>
      </c>
      <c r="B36" s="7" t="s">
        <v>90</v>
      </c>
      <c r="C36" s="46">
        <v>10</v>
      </c>
      <c r="D36" s="47" t="s">
        <v>25</v>
      </c>
      <c r="E36" s="110"/>
      <c r="F36" s="49">
        <f t="shared" si="1"/>
        <v>0</v>
      </c>
    </row>
    <row r="37" spans="1:6" x14ac:dyDescent="0.35">
      <c r="A37" s="66">
        <v>4.3</v>
      </c>
      <c r="B37" s="82" t="s">
        <v>91</v>
      </c>
      <c r="C37" s="46">
        <v>1</v>
      </c>
      <c r="D37" s="47" t="s">
        <v>28</v>
      </c>
      <c r="E37" s="110"/>
      <c r="F37" s="49">
        <f t="shared" si="1"/>
        <v>0</v>
      </c>
    </row>
    <row r="38" spans="1:6" x14ac:dyDescent="0.35">
      <c r="A38" s="66">
        <v>4.4000000000000004</v>
      </c>
      <c r="B38" s="65" t="s">
        <v>139</v>
      </c>
      <c r="C38" s="46">
        <v>1</v>
      </c>
      <c r="D38" s="47" t="s">
        <v>28</v>
      </c>
      <c r="E38" s="110"/>
      <c r="F38" s="49">
        <f t="shared" si="1"/>
        <v>0</v>
      </c>
    </row>
    <row r="39" spans="1:6" x14ac:dyDescent="0.35">
      <c r="A39" s="66">
        <v>4.5</v>
      </c>
      <c r="B39" s="65" t="s">
        <v>92</v>
      </c>
      <c r="C39" s="46">
        <v>1</v>
      </c>
      <c r="D39" s="47" t="s">
        <v>25</v>
      </c>
      <c r="E39" s="110"/>
      <c r="F39" s="49">
        <f t="shared" si="1"/>
        <v>0</v>
      </c>
    </row>
    <row r="40" spans="1:6" x14ac:dyDescent="0.35">
      <c r="A40" s="66"/>
      <c r="B40" s="65"/>
      <c r="E40" s="50"/>
      <c r="F40" s="49">
        <f t="shared" si="1"/>
        <v>0</v>
      </c>
    </row>
    <row r="41" spans="1:6" x14ac:dyDescent="0.35">
      <c r="A41" s="66"/>
      <c r="B41" s="65"/>
      <c r="E41" s="50"/>
      <c r="F41" s="49">
        <f t="shared" si="1"/>
        <v>0</v>
      </c>
    </row>
    <row r="42" spans="1:6" x14ac:dyDescent="0.35">
      <c r="A42" s="66"/>
      <c r="B42" s="65"/>
      <c r="E42" s="50"/>
      <c r="F42" s="49">
        <f t="shared" si="1"/>
        <v>0</v>
      </c>
    </row>
    <row r="43" spans="1:6" ht="15.45" thickBot="1" x14ac:dyDescent="0.4">
      <c r="A43" s="120"/>
      <c r="B43" s="65"/>
      <c r="C43" s="99"/>
      <c r="D43" s="99"/>
      <c r="E43" s="83"/>
      <c r="F43" s="93"/>
    </row>
    <row r="44" spans="1:6" ht="15.9" thickTop="1" thickBot="1" x14ac:dyDescent="0.4">
      <c r="A44" s="125"/>
      <c r="B44" s="91"/>
      <c r="C44" s="174" t="s">
        <v>27</v>
      </c>
      <c r="D44" s="175"/>
      <c r="E44" s="176"/>
      <c r="F44" s="117">
        <f>SUM(F3:F43)</f>
        <v>0</v>
      </c>
    </row>
    <row r="45" spans="1:6" ht="15.45" thickTop="1" x14ac:dyDescent="0.35">
      <c r="A45" s="126"/>
      <c r="C45" s="47"/>
      <c r="E45" s="47"/>
      <c r="F45" s="68"/>
    </row>
    <row r="46" spans="1:6" x14ac:dyDescent="0.35">
      <c r="A46" s="126"/>
      <c r="C46" s="47"/>
      <c r="E46" s="47"/>
      <c r="F46" s="68"/>
    </row>
    <row r="47" spans="1:6" x14ac:dyDescent="0.35">
      <c r="A47" s="126"/>
      <c r="C47" s="47"/>
      <c r="E47" s="47"/>
      <c r="F47" s="68"/>
    </row>
    <row r="48" spans="1:6" ht="15" customHeight="1" x14ac:dyDescent="0.35">
      <c r="A48" s="126"/>
      <c r="C48" s="47"/>
      <c r="E48" s="47"/>
      <c r="F48" s="68"/>
    </row>
    <row r="49" spans="1:6" x14ac:dyDescent="0.35">
      <c r="A49" s="126"/>
      <c r="C49" s="47"/>
      <c r="E49" s="47"/>
      <c r="F49" s="68"/>
    </row>
    <row r="50" spans="1:6" x14ac:dyDescent="0.35">
      <c r="A50" s="126"/>
      <c r="C50" s="47"/>
      <c r="E50" s="47"/>
      <c r="F50" s="68"/>
    </row>
    <row r="51" spans="1:6" x14ac:dyDescent="0.35">
      <c r="A51" s="126"/>
      <c r="C51" s="47"/>
      <c r="E51" s="47"/>
      <c r="F51" s="68"/>
    </row>
    <row r="52" spans="1:6" x14ac:dyDescent="0.35">
      <c r="A52" s="126"/>
      <c r="C52" s="47"/>
      <c r="E52" s="47"/>
      <c r="F52" s="68"/>
    </row>
    <row r="53" spans="1:6" ht="15" customHeight="1" x14ac:dyDescent="0.35">
      <c r="A53" s="126"/>
      <c r="C53" s="47"/>
      <c r="E53" s="47"/>
      <c r="F53" s="68"/>
    </row>
    <row r="54" spans="1:6" x14ac:dyDescent="0.35">
      <c r="A54" s="126"/>
      <c r="C54" s="47"/>
      <c r="E54" s="47"/>
      <c r="F54" s="68"/>
    </row>
    <row r="55" spans="1:6" x14ac:dyDescent="0.35">
      <c r="A55" s="126"/>
      <c r="C55" s="47"/>
      <c r="E55" s="47"/>
      <c r="F55" s="68"/>
    </row>
    <row r="56" spans="1:6" x14ac:dyDescent="0.35">
      <c r="A56" s="126"/>
      <c r="C56" s="47"/>
      <c r="E56" s="47"/>
      <c r="F56" s="68"/>
    </row>
    <row r="57" spans="1:6" x14ac:dyDescent="0.35">
      <c r="A57" s="126"/>
      <c r="C57" s="47"/>
      <c r="E57" s="47"/>
      <c r="F57" s="68"/>
    </row>
    <row r="58" spans="1:6" x14ac:dyDescent="0.35">
      <c r="A58" s="126"/>
      <c r="C58" s="47"/>
      <c r="E58" s="47"/>
      <c r="F58" s="68"/>
    </row>
    <row r="59" spans="1:6" x14ac:dyDescent="0.35">
      <c r="A59" s="126"/>
      <c r="C59" s="47"/>
      <c r="E59" s="47"/>
      <c r="F59" s="68"/>
    </row>
    <row r="60" spans="1:6" x14ac:dyDescent="0.35">
      <c r="A60" s="126"/>
      <c r="C60" s="47"/>
      <c r="E60" s="47"/>
      <c r="F60" s="68"/>
    </row>
    <row r="61" spans="1:6" x14ac:dyDescent="0.35">
      <c r="A61" s="126"/>
      <c r="C61" s="47"/>
      <c r="E61" s="47"/>
      <c r="F61" s="68"/>
    </row>
    <row r="62" spans="1:6" x14ac:dyDescent="0.35">
      <c r="A62" s="126"/>
      <c r="C62" s="47"/>
      <c r="E62" s="47"/>
      <c r="F62" s="68"/>
    </row>
    <row r="63" spans="1:6" x14ac:dyDescent="0.35">
      <c r="A63" s="126"/>
      <c r="C63" s="47"/>
      <c r="E63" s="47"/>
      <c r="F63" s="68"/>
    </row>
    <row r="64" spans="1:6" x14ac:dyDescent="0.35">
      <c r="A64" s="126"/>
      <c r="C64" s="47"/>
      <c r="E64" s="47"/>
      <c r="F64" s="68"/>
    </row>
    <row r="65" spans="1:6" x14ac:dyDescent="0.35">
      <c r="A65" s="126"/>
      <c r="C65" s="47"/>
      <c r="E65" s="47"/>
      <c r="F65" s="68"/>
    </row>
    <row r="66" spans="1:6" ht="15" customHeight="1" x14ac:dyDescent="0.35">
      <c r="A66" s="126"/>
      <c r="C66" s="47"/>
      <c r="E66" s="47"/>
      <c r="F66" s="68"/>
    </row>
    <row r="67" spans="1:6" x14ac:dyDescent="0.35">
      <c r="A67" s="126"/>
      <c r="C67" s="47"/>
      <c r="E67" s="47"/>
      <c r="F67" s="68"/>
    </row>
    <row r="68" spans="1:6" x14ac:dyDescent="0.35">
      <c r="A68" s="126"/>
      <c r="C68" s="47"/>
      <c r="E68" s="47"/>
      <c r="F68" s="68"/>
    </row>
    <row r="69" spans="1:6" x14ac:dyDescent="0.35">
      <c r="A69" s="126"/>
      <c r="C69" s="47"/>
      <c r="E69" s="47"/>
      <c r="F69" s="68"/>
    </row>
    <row r="70" spans="1:6" x14ac:dyDescent="0.35">
      <c r="A70" s="126"/>
      <c r="C70" s="47"/>
      <c r="E70" s="47"/>
      <c r="F70" s="68"/>
    </row>
    <row r="71" spans="1:6" x14ac:dyDescent="0.35">
      <c r="A71" s="126"/>
      <c r="C71" s="47"/>
      <c r="E71" s="47"/>
      <c r="F71" s="68"/>
    </row>
    <row r="72" spans="1:6" x14ac:dyDescent="0.35">
      <c r="A72" s="126"/>
      <c r="C72" s="47"/>
      <c r="E72" s="47"/>
      <c r="F72" s="68"/>
    </row>
    <row r="73" spans="1:6" x14ac:dyDescent="0.35">
      <c r="A73" s="126"/>
      <c r="C73" s="47"/>
      <c r="E73" s="47"/>
      <c r="F73" s="68"/>
    </row>
    <row r="74" spans="1:6" x14ac:dyDescent="0.35">
      <c r="A74" s="126"/>
      <c r="C74" s="47"/>
      <c r="E74" s="47"/>
      <c r="F74" s="68"/>
    </row>
    <row r="75" spans="1:6" x14ac:dyDescent="0.35">
      <c r="A75" s="126"/>
      <c r="C75" s="47"/>
      <c r="E75" s="47"/>
      <c r="F75" s="68"/>
    </row>
    <row r="76" spans="1:6" x14ac:dyDescent="0.35">
      <c r="A76" s="126"/>
      <c r="C76" s="47"/>
      <c r="E76" s="47"/>
      <c r="F76" s="68"/>
    </row>
    <row r="77" spans="1:6" x14ac:dyDescent="0.35">
      <c r="A77" s="126"/>
      <c r="C77" s="47"/>
      <c r="E77" s="47"/>
      <c r="F77" s="68"/>
    </row>
    <row r="78" spans="1:6" x14ac:dyDescent="0.35">
      <c r="A78" s="126"/>
      <c r="C78" s="47"/>
      <c r="E78" s="47"/>
      <c r="F78" s="68"/>
    </row>
    <row r="79" spans="1:6" x14ac:dyDescent="0.35">
      <c r="A79" s="126"/>
      <c r="C79" s="47"/>
      <c r="E79" s="47"/>
      <c r="F79" s="68"/>
    </row>
    <row r="80" spans="1:6" x14ac:dyDescent="0.35">
      <c r="A80" s="126"/>
      <c r="C80" s="47"/>
      <c r="E80" s="47"/>
      <c r="F80" s="68"/>
    </row>
    <row r="81" spans="1:6" x14ac:dyDescent="0.35">
      <c r="A81" s="126"/>
      <c r="C81" s="47"/>
      <c r="E81" s="47"/>
      <c r="F81" s="68"/>
    </row>
    <row r="82" spans="1:6" x14ac:dyDescent="0.35">
      <c r="A82" s="126"/>
      <c r="C82" s="47"/>
      <c r="E82" s="47"/>
      <c r="F82" s="68"/>
    </row>
    <row r="83" spans="1:6" x14ac:dyDescent="0.35">
      <c r="A83" s="126"/>
      <c r="C83" s="47"/>
      <c r="E83" s="47"/>
      <c r="F83" s="68"/>
    </row>
    <row r="84" spans="1:6" x14ac:dyDescent="0.35">
      <c r="A84" s="126"/>
      <c r="C84" s="47"/>
      <c r="E84" s="47"/>
      <c r="F84" s="68"/>
    </row>
    <row r="85" spans="1:6" x14ac:dyDescent="0.35">
      <c r="A85" s="126"/>
      <c r="C85" s="47"/>
      <c r="E85" s="47"/>
      <c r="F85" s="68"/>
    </row>
    <row r="86" spans="1:6" x14ac:dyDescent="0.35">
      <c r="A86" s="126"/>
      <c r="C86" s="47"/>
      <c r="E86" s="47"/>
      <c r="F86" s="68"/>
    </row>
    <row r="87" spans="1:6" x14ac:dyDescent="0.35">
      <c r="A87" s="126"/>
      <c r="C87" s="47"/>
      <c r="E87" s="47"/>
      <c r="F87" s="68"/>
    </row>
    <row r="88" spans="1:6" x14ac:dyDescent="0.35">
      <c r="A88" s="126"/>
      <c r="C88" s="47"/>
      <c r="E88" s="47"/>
      <c r="F88" s="68"/>
    </row>
    <row r="89" spans="1:6" x14ac:dyDescent="0.35">
      <c r="A89" s="126"/>
      <c r="C89" s="47"/>
      <c r="E89" s="47"/>
      <c r="F89" s="68"/>
    </row>
    <row r="90" spans="1:6" x14ac:dyDescent="0.35">
      <c r="A90" s="126"/>
      <c r="C90" s="47"/>
      <c r="E90" s="47"/>
      <c r="F90" s="68"/>
    </row>
    <row r="91" spans="1:6" x14ac:dyDescent="0.35">
      <c r="A91" s="126"/>
      <c r="C91" s="47"/>
      <c r="E91" s="47"/>
      <c r="F91" s="68"/>
    </row>
    <row r="92" spans="1:6" x14ac:dyDescent="0.35">
      <c r="A92" s="126"/>
      <c r="C92" s="47"/>
      <c r="E92" s="47"/>
      <c r="F92" s="68"/>
    </row>
    <row r="93" spans="1:6" x14ac:dyDescent="0.35">
      <c r="A93" s="126"/>
      <c r="C93" s="47"/>
      <c r="E93" s="47"/>
      <c r="F93" s="68"/>
    </row>
    <row r="94" spans="1:6" x14ac:dyDescent="0.35">
      <c r="A94" s="126"/>
      <c r="C94" s="47"/>
      <c r="E94" s="47"/>
      <c r="F94" s="68"/>
    </row>
    <row r="95" spans="1:6" x14ac:dyDescent="0.35">
      <c r="A95" s="126"/>
      <c r="C95" s="47"/>
      <c r="E95" s="47"/>
      <c r="F95" s="68"/>
    </row>
    <row r="96" spans="1:6" x14ac:dyDescent="0.35">
      <c r="A96" s="126"/>
      <c r="C96" s="47"/>
      <c r="E96" s="47"/>
      <c r="F96" s="68"/>
    </row>
    <row r="97" spans="1:6" x14ac:dyDescent="0.35">
      <c r="A97" s="126"/>
      <c r="C97" s="47"/>
      <c r="E97" s="47"/>
      <c r="F97" s="68"/>
    </row>
    <row r="98" spans="1:6" x14ac:dyDescent="0.35">
      <c r="A98" s="126"/>
      <c r="C98" s="47"/>
      <c r="E98" s="47"/>
      <c r="F98" s="68"/>
    </row>
    <row r="99" spans="1:6" x14ac:dyDescent="0.35">
      <c r="A99" s="126"/>
      <c r="C99" s="47"/>
      <c r="E99" s="47"/>
      <c r="F99" s="68"/>
    </row>
    <row r="100" spans="1:6" x14ac:dyDescent="0.35">
      <c r="A100" s="126"/>
      <c r="C100" s="47"/>
      <c r="E100" s="47"/>
      <c r="F100" s="68"/>
    </row>
    <row r="101" spans="1:6" x14ac:dyDescent="0.35">
      <c r="A101" s="126"/>
      <c r="C101" s="47"/>
      <c r="E101" s="47"/>
      <c r="F101" s="68"/>
    </row>
    <row r="102" spans="1:6" x14ac:dyDescent="0.35">
      <c r="A102" s="126"/>
      <c r="C102" s="47"/>
      <c r="E102" s="47"/>
      <c r="F102" s="68"/>
    </row>
    <row r="103" spans="1:6" ht="15" customHeight="1" x14ac:dyDescent="0.35">
      <c r="A103" s="126"/>
      <c r="C103" s="47"/>
      <c r="E103" s="47"/>
      <c r="F103" s="68"/>
    </row>
    <row r="104" spans="1:6" x14ac:dyDescent="0.35">
      <c r="A104" s="126"/>
      <c r="C104" s="47"/>
      <c r="E104" s="47"/>
      <c r="F104" s="68"/>
    </row>
    <row r="105" spans="1:6" x14ac:dyDescent="0.35">
      <c r="A105" s="126"/>
      <c r="C105" s="47"/>
      <c r="E105" s="47"/>
      <c r="F105" s="68"/>
    </row>
    <row r="106" spans="1:6" x14ac:dyDescent="0.35">
      <c r="A106" s="126"/>
      <c r="C106" s="47"/>
      <c r="E106" s="47"/>
      <c r="F106" s="68"/>
    </row>
    <row r="107" spans="1:6" x14ac:dyDescent="0.35">
      <c r="A107" s="126"/>
      <c r="C107" s="47"/>
      <c r="E107" s="47"/>
      <c r="F107" s="68"/>
    </row>
    <row r="108" spans="1:6" x14ac:dyDescent="0.35">
      <c r="A108" s="126"/>
      <c r="C108" s="47"/>
      <c r="E108" s="47"/>
      <c r="F108" s="68"/>
    </row>
    <row r="109" spans="1:6" x14ac:dyDescent="0.35">
      <c r="A109" s="126"/>
      <c r="C109" s="47"/>
      <c r="E109" s="47"/>
      <c r="F109" s="68"/>
    </row>
    <row r="110" spans="1:6" x14ac:dyDescent="0.35">
      <c r="A110" s="126"/>
      <c r="C110" s="47"/>
      <c r="E110" s="47"/>
      <c r="F110" s="68"/>
    </row>
    <row r="111" spans="1:6" x14ac:dyDescent="0.35">
      <c r="A111" s="126"/>
      <c r="C111" s="47"/>
      <c r="E111" s="47"/>
      <c r="F111" s="68"/>
    </row>
    <row r="112" spans="1:6" x14ac:dyDescent="0.35">
      <c r="A112" s="126"/>
      <c r="C112" s="47"/>
      <c r="E112" s="47"/>
      <c r="F112" s="68"/>
    </row>
    <row r="113" spans="1:6" x14ac:dyDescent="0.35">
      <c r="A113" s="126"/>
      <c r="C113" s="47"/>
      <c r="E113" s="47"/>
      <c r="F113" s="68"/>
    </row>
    <row r="114" spans="1:6" x14ac:dyDescent="0.35">
      <c r="A114" s="126"/>
      <c r="C114" s="47"/>
      <c r="E114" s="47"/>
      <c r="F114" s="68"/>
    </row>
    <row r="115" spans="1:6" x14ac:dyDescent="0.35">
      <c r="A115" s="126"/>
      <c r="C115" s="47"/>
      <c r="E115" s="47"/>
      <c r="F115" s="68"/>
    </row>
    <row r="116" spans="1:6" ht="15" customHeight="1" x14ac:dyDescent="0.35">
      <c r="A116" s="126"/>
      <c r="C116" s="47"/>
      <c r="E116" s="47"/>
      <c r="F116" s="68"/>
    </row>
    <row r="117" spans="1:6" x14ac:dyDescent="0.35">
      <c r="A117" s="126"/>
      <c r="C117" s="47"/>
      <c r="E117" s="47"/>
      <c r="F117" s="68"/>
    </row>
    <row r="118" spans="1:6" x14ac:dyDescent="0.35">
      <c r="A118" s="126"/>
      <c r="C118" s="47"/>
      <c r="E118" s="47"/>
      <c r="F118" s="68"/>
    </row>
    <row r="119" spans="1:6" x14ac:dyDescent="0.35">
      <c r="A119" s="126"/>
      <c r="C119" s="47"/>
      <c r="E119" s="47"/>
      <c r="F119" s="68"/>
    </row>
    <row r="120" spans="1:6" x14ac:dyDescent="0.35">
      <c r="A120" s="126"/>
      <c r="C120" s="47"/>
      <c r="E120" s="47"/>
      <c r="F120" s="68"/>
    </row>
    <row r="121" spans="1:6" x14ac:dyDescent="0.35">
      <c r="A121" s="126"/>
      <c r="C121" s="47"/>
      <c r="E121" s="47"/>
      <c r="F121" s="68"/>
    </row>
    <row r="122" spans="1:6" x14ac:dyDescent="0.35">
      <c r="A122" s="126"/>
      <c r="C122" s="47"/>
      <c r="E122" s="47"/>
      <c r="F122" s="68"/>
    </row>
    <row r="123" spans="1:6" x14ac:dyDescent="0.35">
      <c r="A123" s="126"/>
      <c r="C123" s="47"/>
      <c r="E123" s="47"/>
      <c r="F123" s="68"/>
    </row>
    <row r="124" spans="1:6" x14ac:dyDescent="0.35">
      <c r="A124" s="126"/>
      <c r="C124" s="47"/>
      <c r="E124" s="47"/>
      <c r="F124" s="68"/>
    </row>
    <row r="125" spans="1:6" x14ac:dyDescent="0.35">
      <c r="A125" s="126"/>
      <c r="C125" s="47"/>
      <c r="E125" s="47"/>
      <c r="F125" s="68"/>
    </row>
    <row r="126" spans="1:6" x14ac:dyDescent="0.35">
      <c r="A126" s="126"/>
      <c r="C126" s="47"/>
      <c r="E126" s="47"/>
      <c r="F126" s="68"/>
    </row>
    <row r="127" spans="1:6" x14ac:dyDescent="0.35">
      <c r="A127" s="126"/>
      <c r="C127" s="47"/>
      <c r="E127" s="47"/>
      <c r="F127" s="68"/>
    </row>
    <row r="128" spans="1:6" x14ac:dyDescent="0.35">
      <c r="A128" s="126"/>
      <c r="C128" s="47"/>
      <c r="E128" s="47"/>
      <c r="F128" s="68"/>
    </row>
    <row r="129" spans="1:6" x14ac:dyDescent="0.35">
      <c r="A129" s="126"/>
      <c r="C129" s="47"/>
      <c r="E129" s="47"/>
      <c r="F129" s="68"/>
    </row>
    <row r="130" spans="1:6" x14ac:dyDescent="0.35">
      <c r="A130" s="126"/>
      <c r="C130" s="47"/>
      <c r="E130" s="47"/>
      <c r="F130" s="68"/>
    </row>
    <row r="131" spans="1:6" x14ac:dyDescent="0.35">
      <c r="A131" s="126"/>
      <c r="C131" s="47"/>
      <c r="E131" s="47"/>
      <c r="F131" s="68"/>
    </row>
    <row r="132" spans="1:6" x14ac:dyDescent="0.35">
      <c r="A132" s="126"/>
      <c r="C132" s="47"/>
      <c r="E132" s="47"/>
      <c r="F132" s="68"/>
    </row>
    <row r="133" spans="1:6" x14ac:dyDescent="0.35">
      <c r="A133" s="126"/>
      <c r="C133" s="47"/>
      <c r="E133" s="47"/>
      <c r="F133" s="68"/>
    </row>
    <row r="134" spans="1:6" x14ac:dyDescent="0.35">
      <c r="A134" s="126"/>
      <c r="C134" s="47"/>
      <c r="E134" s="47"/>
      <c r="F134" s="68"/>
    </row>
    <row r="135" spans="1:6" x14ac:dyDescent="0.35">
      <c r="A135" s="126"/>
      <c r="C135" s="47"/>
      <c r="E135" s="47"/>
      <c r="F135" s="68"/>
    </row>
    <row r="136" spans="1:6" x14ac:dyDescent="0.35">
      <c r="A136" s="126"/>
      <c r="C136" s="47"/>
      <c r="E136" s="47"/>
      <c r="F136" s="68"/>
    </row>
    <row r="137" spans="1:6" x14ac:dyDescent="0.35">
      <c r="A137" s="126"/>
      <c r="C137" s="47"/>
      <c r="E137" s="47"/>
      <c r="F137" s="68"/>
    </row>
    <row r="138" spans="1:6" x14ac:dyDescent="0.35">
      <c r="A138" s="126"/>
      <c r="C138" s="47"/>
      <c r="E138" s="47"/>
      <c r="F138" s="68"/>
    </row>
    <row r="139" spans="1:6" x14ac:dyDescent="0.35">
      <c r="A139" s="126"/>
      <c r="C139" s="47"/>
      <c r="E139" s="47"/>
      <c r="F139" s="68"/>
    </row>
    <row r="140" spans="1:6" x14ac:dyDescent="0.35">
      <c r="A140" s="126"/>
      <c r="C140" s="47"/>
      <c r="E140" s="47"/>
      <c r="F140" s="68"/>
    </row>
    <row r="141" spans="1:6" x14ac:dyDescent="0.35">
      <c r="A141" s="126"/>
      <c r="C141" s="47"/>
      <c r="E141" s="47"/>
      <c r="F141" s="68"/>
    </row>
    <row r="142" spans="1:6" x14ac:dyDescent="0.35">
      <c r="A142" s="126"/>
      <c r="C142" s="47"/>
      <c r="E142" s="47"/>
      <c r="F142" s="68"/>
    </row>
    <row r="143" spans="1:6" x14ac:dyDescent="0.35">
      <c r="A143" s="126"/>
      <c r="C143" s="47"/>
      <c r="E143" s="47"/>
      <c r="F143" s="68"/>
    </row>
    <row r="144" spans="1:6" x14ac:dyDescent="0.35">
      <c r="A144" s="126"/>
      <c r="C144" s="47"/>
      <c r="E144" s="47"/>
      <c r="F144" s="68"/>
    </row>
    <row r="145" spans="1:6" x14ac:dyDescent="0.35">
      <c r="A145" s="126"/>
      <c r="C145" s="47"/>
      <c r="E145" s="47"/>
      <c r="F145" s="68"/>
    </row>
    <row r="146" spans="1:6" x14ac:dyDescent="0.35">
      <c r="A146" s="126"/>
      <c r="C146" s="47"/>
      <c r="E146" s="47"/>
      <c r="F146" s="68"/>
    </row>
    <row r="147" spans="1:6" x14ac:dyDescent="0.35">
      <c r="A147" s="126"/>
      <c r="C147" s="47"/>
      <c r="E147" s="47"/>
      <c r="F147" s="68"/>
    </row>
    <row r="148" spans="1:6" x14ac:dyDescent="0.35">
      <c r="A148" s="126"/>
      <c r="C148" s="47"/>
      <c r="E148" s="47"/>
      <c r="F148" s="68"/>
    </row>
    <row r="149" spans="1:6" x14ac:dyDescent="0.35">
      <c r="A149" s="126"/>
      <c r="C149" s="47"/>
      <c r="E149" s="47"/>
      <c r="F149" s="68"/>
    </row>
    <row r="150" spans="1:6" x14ac:dyDescent="0.35">
      <c r="A150" s="126"/>
      <c r="C150" s="47"/>
      <c r="E150" s="47"/>
      <c r="F150" s="68"/>
    </row>
    <row r="151" spans="1:6" x14ac:dyDescent="0.35">
      <c r="A151" s="126"/>
      <c r="C151" s="47"/>
      <c r="E151" s="47"/>
      <c r="F151" s="68"/>
    </row>
    <row r="152" spans="1:6" x14ac:dyDescent="0.35">
      <c r="A152" s="126"/>
      <c r="C152" s="47"/>
      <c r="E152" s="47"/>
      <c r="F152" s="68"/>
    </row>
    <row r="153" spans="1:6" x14ac:dyDescent="0.35">
      <c r="A153" s="126"/>
      <c r="C153" s="47"/>
      <c r="E153" s="47"/>
      <c r="F153" s="68"/>
    </row>
    <row r="154" spans="1:6" x14ac:dyDescent="0.35">
      <c r="A154" s="126"/>
      <c r="C154" s="47"/>
      <c r="E154" s="47"/>
      <c r="F154" s="68"/>
    </row>
    <row r="155" spans="1:6" x14ac:dyDescent="0.35">
      <c r="A155" s="126"/>
      <c r="C155" s="47"/>
      <c r="E155" s="47"/>
      <c r="F155" s="68"/>
    </row>
    <row r="156" spans="1:6" x14ac:dyDescent="0.35">
      <c r="A156" s="126"/>
      <c r="C156" s="47"/>
      <c r="E156" s="47"/>
      <c r="F156" s="68"/>
    </row>
    <row r="157" spans="1:6" x14ac:dyDescent="0.35">
      <c r="A157" s="126"/>
      <c r="C157" s="47"/>
      <c r="E157" s="47"/>
      <c r="F157" s="68"/>
    </row>
    <row r="158" spans="1:6" x14ac:dyDescent="0.35">
      <c r="A158" s="126"/>
      <c r="C158" s="47"/>
      <c r="E158" s="47"/>
      <c r="F158" s="68"/>
    </row>
    <row r="159" spans="1:6" x14ac:dyDescent="0.35">
      <c r="A159" s="126"/>
      <c r="C159" s="47"/>
      <c r="E159" s="47"/>
      <c r="F159" s="68"/>
    </row>
    <row r="160" spans="1:6" x14ac:dyDescent="0.35">
      <c r="A160" s="126"/>
      <c r="C160" s="47"/>
      <c r="E160" s="47"/>
      <c r="F160" s="68"/>
    </row>
    <row r="161" spans="1:6" ht="15" customHeight="1" x14ac:dyDescent="0.35">
      <c r="A161" s="126"/>
      <c r="C161" s="47"/>
      <c r="E161" s="47"/>
      <c r="F161" s="68"/>
    </row>
    <row r="162" spans="1:6" x14ac:dyDescent="0.35">
      <c r="A162" s="126"/>
      <c r="C162" s="47"/>
      <c r="E162" s="47"/>
      <c r="F162" s="68"/>
    </row>
    <row r="163" spans="1:6" x14ac:dyDescent="0.35">
      <c r="A163" s="126"/>
      <c r="C163" s="47"/>
      <c r="E163" s="47"/>
      <c r="F163" s="68"/>
    </row>
    <row r="164" spans="1:6" x14ac:dyDescent="0.35">
      <c r="A164" s="126"/>
      <c r="C164" s="47"/>
      <c r="E164" s="47"/>
      <c r="F164" s="68"/>
    </row>
    <row r="165" spans="1:6" x14ac:dyDescent="0.35">
      <c r="A165" s="126"/>
      <c r="C165" s="47"/>
      <c r="E165" s="47"/>
      <c r="F165" s="68"/>
    </row>
    <row r="166" spans="1:6" x14ac:dyDescent="0.35">
      <c r="A166" s="126"/>
      <c r="C166" s="47"/>
      <c r="E166" s="47"/>
      <c r="F166" s="68"/>
    </row>
    <row r="167" spans="1:6" x14ac:dyDescent="0.35">
      <c r="A167" s="126"/>
      <c r="C167" s="47"/>
      <c r="E167" s="47"/>
      <c r="F167" s="68"/>
    </row>
    <row r="168" spans="1:6" ht="15" customHeight="1" x14ac:dyDescent="0.35">
      <c r="A168" s="126"/>
      <c r="C168" s="47"/>
      <c r="E168" s="47"/>
      <c r="F168" s="68"/>
    </row>
    <row r="169" spans="1:6" x14ac:dyDescent="0.35">
      <c r="A169" s="126"/>
      <c r="C169" s="47"/>
      <c r="E169" s="47"/>
      <c r="F169" s="68"/>
    </row>
    <row r="170" spans="1:6" x14ac:dyDescent="0.35">
      <c r="A170" s="126"/>
      <c r="C170" s="47"/>
      <c r="E170" s="47"/>
      <c r="F170" s="68"/>
    </row>
    <row r="171" spans="1:6" x14ac:dyDescent="0.35">
      <c r="A171" s="126"/>
      <c r="C171" s="47"/>
      <c r="E171" s="47"/>
      <c r="F171" s="68"/>
    </row>
    <row r="172" spans="1:6" x14ac:dyDescent="0.35">
      <c r="A172" s="126"/>
      <c r="C172" s="47"/>
      <c r="E172" s="47"/>
      <c r="F172" s="68"/>
    </row>
    <row r="173" spans="1:6" ht="15" customHeight="1" x14ac:dyDescent="0.35">
      <c r="A173" s="126"/>
      <c r="C173" s="47"/>
      <c r="E173" s="47"/>
      <c r="F173" s="68"/>
    </row>
    <row r="174" spans="1:6" x14ac:dyDescent="0.35">
      <c r="A174" s="126"/>
      <c r="C174" s="47"/>
      <c r="E174" s="47"/>
      <c r="F174" s="68"/>
    </row>
    <row r="175" spans="1:6" x14ac:dyDescent="0.35">
      <c r="A175" s="126"/>
      <c r="C175" s="47"/>
      <c r="E175" s="47"/>
      <c r="F175" s="68"/>
    </row>
    <row r="176" spans="1:6" x14ac:dyDescent="0.35">
      <c r="A176" s="126"/>
      <c r="C176" s="47"/>
      <c r="E176" s="47"/>
      <c r="F176" s="68"/>
    </row>
    <row r="177" spans="1:6" x14ac:dyDescent="0.35">
      <c r="A177" s="126"/>
      <c r="C177" s="47"/>
      <c r="E177" s="47"/>
      <c r="F177" s="68"/>
    </row>
    <row r="178" spans="1:6" x14ac:dyDescent="0.35">
      <c r="A178" s="126"/>
      <c r="C178" s="47"/>
      <c r="E178" s="47"/>
      <c r="F178" s="68"/>
    </row>
    <row r="179" spans="1:6" x14ac:dyDescent="0.35">
      <c r="A179" s="126"/>
      <c r="C179" s="47"/>
      <c r="E179" s="47"/>
      <c r="F179" s="68"/>
    </row>
    <row r="180" spans="1:6" x14ac:dyDescent="0.35">
      <c r="A180" s="126"/>
      <c r="C180" s="47"/>
      <c r="E180" s="47"/>
      <c r="F180" s="68"/>
    </row>
    <row r="181" spans="1:6" x14ac:dyDescent="0.35">
      <c r="A181" s="126"/>
      <c r="C181" s="47"/>
      <c r="E181" s="47"/>
      <c r="F181" s="68"/>
    </row>
    <row r="182" spans="1:6" ht="15" customHeight="1" x14ac:dyDescent="0.35">
      <c r="A182" s="126"/>
      <c r="C182" s="47"/>
      <c r="E182" s="47"/>
      <c r="F182" s="68"/>
    </row>
    <row r="183" spans="1:6" x14ac:dyDescent="0.35">
      <c r="A183" s="126"/>
      <c r="C183" s="47"/>
      <c r="E183" s="47"/>
      <c r="F183" s="68"/>
    </row>
    <row r="184" spans="1:6" ht="15" customHeight="1" x14ac:dyDescent="0.35">
      <c r="A184" s="126"/>
      <c r="C184" s="47"/>
      <c r="E184" s="47"/>
      <c r="F184" s="68"/>
    </row>
    <row r="185" spans="1:6" x14ac:dyDescent="0.35">
      <c r="A185" s="126"/>
      <c r="C185" s="47"/>
      <c r="E185" s="47"/>
      <c r="F185" s="68"/>
    </row>
    <row r="186" spans="1:6" x14ac:dyDescent="0.35">
      <c r="A186" s="126"/>
      <c r="C186" s="47"/>
      <c r="E186" s="47"/>
      <c r="F186" s="68"/>
    </row>
    <row r="187" spans="1:6" x14ac:dyDescent="0.35">
      <c r="A187" s="126"/>
      <c r="C187" s="47"/>
      <c r="E187" s="47"/>
      <c r="F187" s="68"/>
    </row>
    <row r="188" spans="1:6" ht="15" customHeight="1" x14ac:dyDescent="0.35">
      <c r="A188" s="126"/>
      <c r="C188" s="47"/>
      <c r="E188" s="47"/>
      <c r="F188" s="68"/>
    </row>
    <row r="189" spans="1:6" x14ac:dyDescent="0.35">
      <c r="A189" s="126"/>
      <c r="C189" s="47"/>
      <c r="E189" s="47"/>
      <c r="F189" s="68"/>
    </row>
    <row r="190" spans="1:6" x14ac:dyDescent="0.35">
      <c r="A190" s="126"/>
      <c r="C190" s="47"/>
      <c r="E190" s="47"/>
      <c r="F190" s="68"/>
    </row>
    <row r="191" spans="1:6" x14ac:dyDescent="0.35">
      <c r="A191" s="126"/>
      <c r="C191" s="47"/>
      <c r="E191" s="47"/>
      <c r="F191" s="68"/>
    </row>
    <row r="192" spans="1:6" ht="15" customHeight="1" x14ac:dyDescent="0.35">
      <c r="A192" s="126"/>
      <c r="C192" s="47"/>
      <c r="E192" s="47"/>
      <c r="F192" s="68"/>
    </row>
    <row r="193" spans="1:6" x14ac:dyDescent="0.35">
      <c r="A193" s="126"/>
      <c r="C193" s="47"/>
      <c r="E193" s="47"/>
      <c r="F193" s="68"/>
    </row>
    <row r="194" spans="1:6" x14ac:dyDescent="0.35">
      <c r="A194" s="126"/>
      <c r="C194" s="47"/>
      <c r="E194" s="47"/>
      <c r="F194" s="68"/>
    </row>
    <row r="195" spans="1:6" x14ac:dyDescent="0.35">
      <c r="A195" s="126"/>
      <c r="C195" s="47"/>
      <c r="E195" s="47"/>
      <c r="F195" s="68"/>
    </row>
    <row r="196" spans="1:6" ht="15" customHeight="1" x14ac:dyDescent="0.35">
      <c r="A196" s="126"/>
      <c r="C196" s="47"/>
      <c r="E196" s="47"/>
      <c r="F196" s="68"/>
    </row>
    <row r="197" spans="1:6" x14ac:dyDescent="0.35">
      <c r="A197" s="126"/>
      <c r="C197" s="47"/>
      <c r="E197" s="47"/>
      <c r="F197" s="68"/>
    </row>
    <row r="198" spans="1:6" x14ac:dyDescent="0.35">
      <c r="A198" s="126"/>
      <c r="C198" s="47"/>
      <c r="E198" s="47"/>
      <c r="F198" s="68"/>
    </row>
    <row r="199" spans="1:6" x14ac:dyDescent="0.35">
      <c r="A199" s="126"/>
      <c r="C199" s="47"/>
      <c r="E199" s="47"/>
      <c r="F199" s="68"/>
    </row>
    <row r="200" spans="1:6" x14ac:dyDescent="0.35">
      <c r="A200" s="126"/>
      <c r="C200" s="47"/>
      <c r="E200" s="47"/>
      <c r="F200" s="68"/>
    </row>
    <row r="201" spans="1:6" x14ac:dyDescent="0.35">
      <c r="A201" s="126"/>
      <c r="C201" s="47"/>
      <c r="E201" s="47"/>
      <c r="F201" s="68"/>
    </row>
    <row r="202" spans="1:6" x14ac:dyDescent="0.35">
      <c r="A202" s="126"/>
      <c r="C202" s="47"/>
      <c r="E202" s="47"/>
      <c r="F202" s="68"/>
    </row>
    <row r="203" spans="1:6" x14ac:dyDescent="0.35">
      <c r="A203" s="126"/>
      <c r="C203" s="47"/>
      <c r="E203" s="47"/>
      <c r="F203" s="68"/>
    </row>
    <row r="204" spans="1:6" x14ac:dyDescent="0.35">
      <c r="A204" s="126"/>
      <c r="C204" s="47"/>
      <c r="E204" s="47"/>
      <c r="F204" s="68"/>
    </row>
    <row r="205" spans="1:6" x14ac:dyDescent="0.35">
      <c r="A205" s="126"/>
      <c r="C205" s="47"/>
      <c r="E205" s="47"/>
      <c r="F205" s="68"/>
    </row>
    <row r="206" spans="1:6" x14ac:dyDescent="0.35">
      <c r="A206" s="126"/>
      <c r="C206" s="47"/>
      <c r="E206" s="47"/>
      <c r="F206" s="68"/>
    </row>
    <row r="207" spans="1:6" ht="15" customHeight="1" x14ac:dyDescent="0.35">
      <c r="A207" s="126"/>
      <c r="C207" s="47"/>
      <c r="E207" s="47"/>
      <c r="F207" s="68"/>
    </row>
    <row r="208" spans="1:6" x14ac:dyDescent="0.35">
      <c r="A208" s="126"/>
      <c r="C208" s="47"/>
      <c r="E208" s="47"/>
      <c r="F208" s="68"/>
    </row>
    <row r="209" spans="1:6" ht="15" customHeight="1" x14ac:dyDescent="0.35">
      <c r="A209" s="126"/>
      <c r="C209" s="47"/>
      <c r="E209" s="47"/>
      <c r="F209" s="68"/>
    </row>
    <row r="210" spans="1:6" x14ac:dyDescent="0.35">
      <c r="A210" s="126"/>
      <c r="C210" s="47"/>
      <c r="E210" s="47"/>
      <c r="F210" s="68"/>
    </row>
    <row r="211" spans="1:6" x14ac:dyDescent="0.35">
      <c r="A211" s="126"/>
      <c r="C211" s="47"/>
      <c r="E211" s="47"/>
      <c r="F211" s="68"/>
    </row>
    <row r="212" spans="1:6" x14ac:dyDescent="0.35">
      <c r="A212" s="126"/>
      <c r="C212" s="47"/>
      <c r="E212" s="47"/>
      <c r="F212" s="68"/>
    </row>
    <row r="213" spans="1:6" x14ac:dyDescent="0.35">
      <c r="A213" s="126"/>
      <c r="C213" s="47"/>
      <c r="E213" s="47"/>
      <c r="F213" s="68"/>
    </row>
    <row r="214" spans="1:6" x14ac:dyDescent="0.35">
      <c r="A214" s="126"/>
      <c r="C214" s="47"/>
      <c r="E214" s="47"/>
      <c r="F214" s="68"/>
    </row>
    <row r="215" spans="1:6" x14ac:dyDescent="0.35">
      <c r="A215" s="126"/>
      <c r="C215" s="47"/>
      <c r="E215" s="47"/>
      <c r="F215" s="68"/>
    </row>
    <row r="216" spans="1:6" x14ac:dyDescent="0.35">
      <c r="A216" s="126"/>
      <c r="C216" s="47"/>
      <c r="E216" s="47"/>
      <c r="F216" s="68"/>
    </row>
    <row r="217" spans="1:6" x14ac:dyDescent="0.35">
      <c r="A217" s="126"/>
      <c r="C217" s="47"/>
      <c r="E217" s="47"/>
      <c r="F217" s="68"/>
    </row>
    <row r="218" spans="1:6" x14ac:dyDescent="0.35">
      <c r="A218" s="126"/>
      <c r="C218" s="47"/>
      <c r="E218" s="47"/>
      <c r="F218" s="68"/>
    </row>
    <row r="219" spans="1:6" ht="15" customHeight="1" x14ac:dyDescent="0.35">
      <c r="A219" s="126"/>
      <c r="C219" s="47"/>
      <c r="E219" s="47"/>
      <c r="F219" s="68"/>
    </row>
    <row r="220" spans="1:6" x14ac:dyDescent="0.35">
      <c r="A220" s="126"/>
      <c r="C220" s="47"/>
      <c r="E220" s="47"/>
      <c r="F220" s="68"/>
    </row>
    <row r="221" spans="1:6" x14ac:dyDescent="0.35">
      <c r="A221" s="126"/>
      <c r="C221" s="47"/>
      <c r="E221" s="47"/>
      <c r="F221" s="68"/>
    </row>
    <row r="222" spans="1:6" x14ac:dyDescent="0.35">
      <c r="A222" s="126"/>
      <c r="C222" s="47"/>
      <c r="E222" s="47"/>
      <c r="F222" s="68"/>
    </row>
    <row r="223" spans="1:6" x14ac:dyDescent="0.35">
      <c r="A223" s="126"/>
      <c r="C223" s="47"/>
      <c r="E223" s="47"/>
      <c r="F223" s="68"/>
    </row>
    <row r="224" spans="1:6" ht="15" customHeight="1" x14ac:dyDescent="0.35">
      <c r="A224" s="126"/>
      <c r="C224" s="47"/>
      <c r="E224" s="47"/>
      <c r="F224" s="68"/>
    </row>
    <row r="225" spans="1:6" x14ac:dyDescent="0.35">
      <c r="A225" s="126"/>
      <c r="C225" s="47"/>
      <c r="E225" s="47"/>
      <c r="F225" s="68"/>
    </row>
    <row r="226" spans="1:6" x14ac:dyDescent="0.35">
      <c r="A226" s="126"/>
      <c r="C226" s="47"/>
      <c r="E226" s="47"/>
      <c r="F226" s="68"/>
    </row>
    <row r="227" spans="1:6" x14ac:dyDescent="0.35">
      <c r="A227" s="126"/>
      <c r="C227" s="47"/>
      <c r="E227" s="47"/>
      <c r="F227" s="68"/>
    </row>
    <row r="228" spans="1:6" x14ac:dyDescent="0.35">
      <c r="A228" s="126"/>
      <c r="C228" s="47"/>
      <c r="E228" s="47"/>
      <c r="F228" s="68"/>
    </row>
    <row r="229" spans="1:6" x14ac:dyDescent="0.35">
      <c r="A229" s="126"/>
      <c r="C229" s="47"/>
      <c r="E229" s="47"/>
      <c r="F229" s="68"/>
    </row>
    <row r="230" spans="1:6" x14ac:dyDescent="0.35">
      <c r="A230" s="126"/>
      <c r="C230" s="47"/>
      <c r="E230" s="47"/>
      <c r="F230" s="68"/>
    </row>
    <row r="231" spans="1:6" x14ac:dyDescent="0.35">
      <c r="A231" s="126"/>
      <c r="C231" s="47"/>
      <c r="E231" s="47"/>
      <c r="F231" s="68"/>
    </row>
    <row r="232" spans="1:6" x14ac:dyDescent="0.35">
      <c r="A232" s="126"/>
      <c r="C232" s="47"/>
      <c r="E232" s="47"/>
      <c r="F232" s="68"/>
    </row>
    <row r="233" spans="1:6" x14ac:dyDescent="0.35">
      <c r="A233" s="126"/>
      <c r="C233" s="47"/>
      <c r="E233" s="47"/>
      <c r="F233" s="68"/>
    </row>
    <row r="234" spans="1:6" x14ac:dyDescent="0.35">
      <c r="A234" s="126"/>
      <c r="C234" s="47"/>
      <c r="E234" s="47"/>
      <c r="F234" s="68"/>
    </row>
    <row r="235" spans="1:6" x14ac:dyDescent="0.35">
      <c r="A235" s="126"/>
      <c r="C235" s="47"/>
      <c r="E235" s="47"/>
      <c r="F235" s="68"/>
    </row>
    <row r="236" spans="1:6" ht="15" customHeight="1" x14ac:dyDescent="0.35">
      <c r="A236" s="126"/>
      <c r="C236" s="47"/>
      <c r="E236" s="47"/>
      <c r="F236" s="68"/>
    </row>
    <row r="237" spans="1:6" x14ac:dyDescent="0.35">
      <c r="A237" s="126"/>
      <c r="C237" s="47"/>
      <c r="E237" s="47"/>
      <c r="F237" s="68"/>
    </row>
    <row r="238" spans="1:6" x14ac:dyDescent="0.35">
      <c r="A238" s="126"/>
      <c r="C238" s="47"/>
      <c r="E238" s="47"/>
      <c r="F238" s="68"/>
    </row>
    <row r="239" spans="1:6" x14ac:dyDescent="0.35">
      <c r="A239" s="126"/>
      <c r="C239" s="47"/>
      <c r="E239" s="47"/>
      <c r="F239" s="68"/>
    </row>
    <row r="240" spans="1:6" x14ac:dyDescent="0.35">
      <c r="A240" s="126"/>
      <c r="C240" s="47"/>
      <c r="E240" s="47"/>
      <c r="F240" s="68"/>
    </row>
    <row r="241" spans="1:6" x14ac:dyDescent="0.35">
      <c r="A241" s="126"/>
      <c r="C241" s="47"/>
      <c r="E241" s="47"/>
      <c r="F241" s="68"/>
    </row>
    <row r="242" spans="1:6" x14ac:dyDescent="0.35">
      <c r="A242" s="126"/>
      <c r="C242" s="47"/>
      <c r="E242" s="47"/>
      <c r="F242" s="68"/>
    </row>
    <row r="243" spans="1:6" x14ac:dyDescent="0.35">
      <c r="A243" s="126"/>
      <c r="C243" s="47"/>
      <c r="E243" s="47"/>
      <c r="F243" s="68"/>
    </row>
    <row r="244" spans="1:6" x14ac:dyDescent="0.35">
      <c r="A244" s="126"/>
      <c r="C244" s="47"/>
      <c r="E244" s="47"/>
      <c r="F244" s="68"/>
    </row>
    <row r="245" spans="1:6" x14ac:dyDescent="0.35">
      <c r="A245" s="126"/>
      <c r="C245" s="47"/>
      <c r="E245" s="47"/>
      <c r="F245" s="68"/>
    </row>
    <row r="246" spans="1:6" x14ac:dyDescent="0.35">
      <c r="A246" s="126"/>
      <c r="C246" s="47"/>
      <c r="E246" s="47"/>
      <c r="F246" s="68"/>
    </row>
    <row r="247" spans="1:6" ht="15" customHeight="1" x14ac:dyDescent="0.35">
      <c r="A247" s="126"/>
      <c r="C247" s="47"/>
      <c r="E247" s="47"/>
      <c r="F247" s="68"/>
    </row>
    <row r="248" spans="1:6" x14ac:dyDescent="0.35">
      <c r="A248" s="126"/>
      <c r="C248" s="47"/>
      <c r="E248" s="47"/>
      <c r="F248" s="68"/>
    </row>
    <row r="249" spans="1:6" x14ac:dyDescent="0.35">
      <c r="A249" s="126"/>
      <c r="C249" s="47"/>
      <c r="E249" s="47"/>
      <c r="F249" s="68"/>
    </row>
    <row r="250" spans="1:6" x14ac:dyDescent="0.35">
      <c r="A250" s="126"/>
      <c r="C250" s="47"/>
      <c r="E250" s="47"/>
      <c r="F250" s="68"/>
    </row>
    <row r="251" spans="1:6" x14ac:dyDescent="0.35">
      <c r="A251" s="126"/>
      <c r="C251" s="47"/>
      <c r="E251" s="47"/>
      <c r="F251" s="68"/>
    </row>
    <row r="252" spans="1:6" x14ac:dyDescent="0.35">
      <c r="A252" s="126"/>
      <c r="C252" s="47"/>
      <c r="E252" s="47"/>
      <c r="F252" s="68"/>
    </row>
    <row r="253" spans="1:6" x14ac:dyDescent="0.35">
      <c r="A253" s="126"/>
      <c r="C253" s="47"/>
      <c r="E253" s="47"/>
      <c r="F253" s="68"/>
    </row>
    <row r="254" spans="1:6" ht="15" customHeight="1" x14ac:dyDescent="0.35">
      <c r="A254" s="126"/>
      <c r="C254" s="47"/>
      <c r="E254" s="47"/>
      <c r="F254" s="68"/>
    </row>
    <row r="255" spans="1:6" x14ac:dyDescent="0.35">
      <c r="A255" s="126"/>
      <c r="C255" s="47"/>
      <c r="E255" s="47"/>
      <c r="F255" s="68"/>
    </row>
    <row r="256" spans="1:6" x14ac:dyDescent="0.35">
      <c r="A256" s="126"/>
      <c r="C256" s="47"/>
      <c r="E256" s="47"/>
      <c r="F256" s="68"/>
    </row>
    <row r="257" spans="1:6" ht="15" customHeight="1" x14ac:dyDescent="0.35">
      <c r="A257" s="126"/>
      <c r="C257" s="47"/>
      <c r="E257" s="47"/>
      <c r="F257" s="68"/>
    </row>
    <row r="258" spans="1:6" x14ac:dyDescent="0.35">
      <c r="A258" s="126"/>
      <c r="C258" s="47"/>
      <c r="E258" s="47"/>
      <c r="F258" s="68"/>
    </row>
    <row r="259" spans="1:6" x14ac:dyDescent="0.35">
      <c r="A259" s="126"/>
      <c r="C259" s="47"/>
      <c r="E259" s="47"/>
      <c r="F259" s="68"/>
    </row>
    <row r="260" spans="1:6" x14ac:dyDescent="0.35">
      <c r="A260" s="126"/>
      <c r="C260" s="47"/>
      <c r="E260" s="47"/>
      <c r="F260" s="68"/>
    </row>
    <row r="261" spans="1:6" x14ac:dyDescent="0.35">
      <c r="A261" s="126"/>
      <c r="C261" s="47"/>
      <c r="E261" s="47"/>
      <c r="F261" s="68"/>
    </row>
    <row r="262" spans="1:6" x14ac:dyDescent="0.35">
      <c r="A262" s="126"/>
      <c r="C262" s="47"/>
      <c r="E262" s="47"/>
      <c r="F262" s="68"/>
    </row>
    <row r="263" spans="1:6" x14ac:dyDescent="0.35">
      <c r="A263" s="126"/>
      <c r="C263" s="47"/>
      <c r="E263" s="47"/>
      <c r="F263" s="68"/>
    </row>
    <row r="264" spans="1:6" x14ac:dyDescent="0.35">
      <c r="A264" s="126"/>
      <c r="C264" s="47"/>
      <c r="E264" s="47"/>
      <c r="F264" s="68"/>
    </row>
    <row r="265" spans="1:6" x14ac:dyDescent="0.35">
      <c r="A265" s="126"/>
      <c r="C265" s="47"/>
      <c r="E265" s="47"/>
      <c r="F265" s="68"/>
    </row>
    <row r="266" spans="1:6" x14ac:dyDescent="0.35">
      <c r="A266" s="126"/>
      <c r="C266" s="47"/>
      <c r="E266" s="47"/>
      <c r="F266" s="68"/>
    </row>
    <row r="267" spans="1:6" x14ac:dyDescent="0.35">
      <c r="A267" s="126"/>
      <c r="C267" s="47"/>
      <c r="E267" s="47"/>
      <c r="F267" s="68"/>
    </row>
    <row r="268" spans="1:6" x14ac:dyDescent="0.35">
      <c r="A268" s="126"/>
      <c r="C268" s="47"/>
      <c r="E268" s="47"/>
      <c r="F268" s="68"/>
    </row>
    <row r="269" spans="1:6" x14ac:dyDescent="0.35">
      <c r="A269" s="126"/>
      <c r="C269" s="47"/>
      <c r="E269" s="47"/>
      <c r="F269" s="68"/>
    </row>
    <row r="270" spans="1:6" x14ac:dyDescent="0.35">
      <c r="A270" s="126"/>
      <c r="C270" s="47"/>
      <c r="E270" s="47"/>
      <c r="F270" s="68"/>
    </row>
    <row r="271" spans="1:6" x14ac:dyDescent="0.35">
      <c r="A271" s="126"/>
      <c r="C271" s="47"/>
      <c r="E271" s="47"/>
      <c r="F271" s="68"/>
    </row>
    <row r="272" spans="1:6" x14ac:dyDescent="0.35">
      <c r="A272" s="126"/>
      <c r="C272" s="47"/>
      <c r="E272" s="47"/>
      <c r="F272" s="68"/>
    </row>
    <row r="273" spans="1:6" x14ac:dyDescent="0.35">
      <c r="A273" s="126"/>
      <c r="C273" s="47"/>
      <c r="E273" s="47"/>
      <c r="F273" s="68"/>
    </row>
    <row r="274" spans="1:6" x14ac:dyDescent="0.35">
      <c r="A274" s="126"/>
      <c r="C274" s="47"/>
      <c r="E274" s="47"/>
      <c r="F274" s="68"/>
    </row>
    <row r="275" spans="1:6" x14ac:dyDescent="0.35">
      <c r="A275" s="126"/>
      <c r="C275" s="47"/>
      <c r="E275" s="47"/>
      <c r="F275" s="68"/>
    </row>
    <row r="276" spans="1:6" ht="15" customHeight="1" x14ac:dyDescent="0.35">
      <c r="A276" s="126"/>
      <c r="C276" s="47"/>
      <c r="E276" s="47"/>
      <c r="F276" s="68"/>
    </row>
    <row r="277" spans="1:6" x14ac:dyDescent="0.35">
      <c r="A277" s="126"/>
      <c r="C277" s="47"/>
      <c r="E277" s="47"/>
      <c r="F277" s="68"/>
    </row>
    <row r="278" spans="1:6" x14ac:dyDescent="0.35">
      <c r="A278" s="126"/>
      <c r="C278" s="47"/>
      <c r="E278" s="47"/>
      <c r="F278" s="68"/>
    </row>
    <row r="279" spans="1:6" x14ac:dyDescent="0.35">
      <c r="A279" s="126"/>
      <c r="C279" s="47"/>
      <c r="E279" s="47"/>
      <c r="F279" s="68"/>
    </row>
    <row r="280" spans="1:6" x14ac:dyDescent="0.35">
      <c r="A280" s="126"/>
      <c r="C280" s="47"/>
      <c r="E280" s="47"/>
      <c r="F280" s="68"/>
    </row>
    <row r="281" spans="1:6" ht="15" customHeight="1" x14ac:dyDescent="0.35">
      <c r="A281" s="126"/>
      <c r="C281" s="47"/>
      <c r="E281" s="47"/>
      <c r="F281" s="68"/>
    </row>
    <row r="282" spans="1:6" x14ac:dyDescent="0.35">
      <c r="A282" s="126"/>
      <c r="C282" s="47"/>
      <c r="E282" s="47"/>
      <c r="F282" s="68"/>
    </row>
    <row r="283" spans="1:6" ht="15" customHeight="1" x14ac:dyDescent="0.35">
      <c r="A283" s="126"/>
      <c r="C283" s="47"/>
      <c r="E283" s="47"/>
      <c r="F283" s="68"/>
    </row>
    <row r="284" spans="1:6" x14ac:dyDescent="0.35">
      <c r="A284" s="126"/>
      <c r="C284" s="47"/>
      <c r="E284" s="47"/>
      <c r="F284" s="68"/>
    </row>
    <row r="285" spans="1:6" x14ac:dyDescent="0.35">
      <c r="A285" s="126"/>
      <c r="C285" s="47"/>
      <c r="E285" s="47"/>
      <c r="F285" s="68"/>
    </row>
    <row r="286" spans="1:6" x14ac:dyDescent="0.35">
      <c r="A286" s="126"/>
      <c r="C286" s="47"/>
      <c r="E286" s="47"/>
      <c r="F286" s="68"/>
    </row>
    <row r="287" spans="1:6" x14ac:dyDescent="0.35">
      <c r="A287" s="126"/>
      <c r="C287" s="47"/>
      <c r="E287" s="47"/>
      <c r="F287" s="68"/>
    </row>
    <row r="288" spans="1:6" x14ac:dyDescent="0.35">
      <c r="A288" s="126"/>
      <c r="C288" s="47"/>
      <c r="E288" s="47"/>
      <c r="F288" s="68"/>
    </row>
    <row r="289" spans="1:6" x14ac:dyDescent="0.35">
      <c r="A289" s="126"/>
      <c r="C289" s="47"/>
      <c r="E289" s="47"/>
      <c r="F289" s="68"/>
    </row>
    <row r="290" spans="1:6" x14ac:dyDescent="0.35">
      <c r="A290" s="126"/>
      <c r="C290" s="47"/>
      <c r="E290" s="47"/>
      <c r="F290" s="68"/>
    </row>
    <row r="291" spans="1:6" x14ac:dyDescent="0.35">
      <c r="A291" s="126"/>
      <c r="C291" s="47"/>
      <c r="E291" s="47"/>
      <c r="F291" s="68"/>
    </row>
    <row r="292" spans="1:6" x14ac:dyDescent="0.35">
      <c r="A292" s="126"/>
      <c r="C292" s="47"/>
      <c r="E292" s="47"/>
      <c r="F292" s="68"/>
    </row>
    <row r="293" spans="1:6" x14ac:dyDescent="0.35">
      <c r="A293" s="126"/>
      <c r="C293" s="47"/>
      <c r="E293" s="47"/>
      <c r="F293" s="68"/>
    </row>
    <row r="294" spans="1:6" x14ac:dyDescent="0.35">
      <c r="A294" s="126"/>
      <c r="C294" s="47"/>
      <c r="E294" s="47"/>
      <c r="F294" s="68"/>
    </row>
    <row r="295" spans="1:6" x14ac:dyDescent="0.35">
      <c r="A295" s="126"/>
      <c r="C295" s="47"/>
      <c r="E295" s="47"/>
      <c r="F295" s="68"/>
    </row>
    <row r="296" spans="1:6" x14ac:dyDescent="0.35">
      <c r="A296" s="126"/>
      <c r="C296" s="47"/>
      <c r="E296" s="47"/>
      <c r="F296" s="68"/>
    </row>
    <row r="297" spans="1:6" ht="15" customHeight="1" x14ac:dyDescent="0.35">
      <c r="A297" s="126"/>
      <c r="C297" s="47"/>
      <c r="E297" s="47"/>
      <c r="F297" s="68"/>
    </row>
    <row r="298" spans="1:6" x14ac:dyDescent="0.35">
      <c r="A298" s="126"/>
      <c r="C298" s="47"/>
      <c r="E298" s="47"/>
      <c r="F298" s="68"/>
    </row>
    <row r="299" spans="1:6" ht="15" customHeight="1" x14ac:dyDescent="0.35">
      <c r="A299" s="126"/>
      <c r="C299" s="47"/>
      <c r="E299" s="47"/>
      <c r="F299" s="68"/>
    </row>
    <row r="300" spans="1:6" x14ac:dyDescent="0.35">
      <c r="A300" s="126"/>
      <c r="C300" s="47"/>
      <c r="E300" s="47"/>
      <c r="F300" s="68"/>
    </row>
    <row r="301" spans="1:6" x14ac:dyDescent="0.35">
      <c r="A301" s="126"/>
      <c r="C301" s="47"/>
      <c r="E301" s="47"/>
      <c r="F301" s="68"/>
    </row>
    <row r="302" spans="1:6" x14ac:dyDescent="0.35">
      <c r="A302" s="126"/>
      <c r="C302" s="47"/>
      <c r="E302" s="47"/>
      <c r="F302" s="68"/>
    </row>
    <row r="303" spans="1:6" ht="15" customHeight="1" x14ac:dyDescent="0.35">
      <c r="A303" s="126"/>
      <c r="C303" s="47"/>
      <c r="E303" s="47"/>
      <c r="F303" s="68"/>
    </row>
    <row r="304" spans="1:6" x14ac:dyDescent="0.35">
      <c r="A304" s="126"/>
      <c r="C304" s="47"/>
      <c r="E304" s="47"/>
      <c r="F304" s="68"/>
    </row>
    <row r="305" spans="1:6" x14ac:dyDescent="0.35">
      <c r="A305" s="126"/>
      <c r="C305" s="47"/>
      <c r="E305" s="47"/>
      <c r="F305" s="68"/>
    </row>
    <row r="306" spans="1:6" x14ac:dyDescent="0.35">
      <c r="A306" s="126"/>
      <c r="C306" s="47"/>
      <c r="E306" s="47"/>
      <c r="F306" s="68"/>
    </row>
    <row r="307" spans="1:6" ht="15" customHeight="1" x14ac:dyDescent="0.35">
      <c r="A307" s="126"/>
      <c r="C307" s="47"/>
      <c r="E307" s="47"/>
      <c r="F307" s="68"/>
    </row>
    <row r="308" spans="1:6" x14ac:dyDescent="0.35">
      <c r="A308" s="126"/>
      <c r="C308" s="47"/>
      <c r="E308" s="47"/>
      <c r="F308" s="68"/>
    </row>
    <row r="309" spans="1:6" x14ac:dyDescent="0.35">
      <c r="A309" s="126"/>
      <c r="C309" s="47"/>
      <c r="E309" s="47"/>
      <c r="F309" s="68"/>
    </row>
    <row r="310" spans="1:6" x14ac:dyDescent="0.35">
      <c r="A310" s="126"/>
      <c r="C310" s="47"/>
      <c r="E310" s="47"/>
      <c r="F310" s="68"/>
    </row>
    <row r="311" spans="1:6" ht="15" customHeight="1" x14ac:dyDescent="0.35">
      <c r="A311" s="126"/>
      <c r="C311" s="47"/>
      <c r="E311" s="47"/>
      <c r="F311" s="68"/>
    </row>
    <row r="312" spans="1:6" x14ac:dyDescent="0.35">
      <c r="A312" s="126"/>
      <c r="C312" s="47"/>
      <c r="E312" s="47"/>
      <c r="F312" s="68"/>
    </row>
    <row r="313" spans="1:6" x14ac:dyDescent="0.35">
      <c r="A313" s="126"/>
      <c r="C313" s="47"/>
      <c r="E313" s="47"/>
      <c r="F313" s="68"/>
    </row>
    <row r="314" spans="1:6" x14ac:dyDescent="0.35">
      <c r="A314" s="126"/>
      <c r="C314" s="47"/>
      <c r="E314" s="47"/>
      <c r="F314" s="68"/>
    </row>
    <row r="315" spans="1:6" x14ac:dyDescent="0.35">
      <c r="A315" s="126"/>
      <c r="C315" s="47"/>
      <c r="E315" s="47"/>
      <c r="F315" s="68"/>
    </row>
    <row r="316" spans="1:6" x14ac:dyDescent="0.35">
      <c r="A316" s="126"/>
      <c r="C316" s="47"/>
      <c r="E316" s="47"/>
      <c r="F316" s="68"/>
    </row>
    <row r="317" spans="1:6" ht="13.5" customHeight="1" x14ac:dyDescent="0.35">
      <c r="A317" s="126"/>
      <c r="C317" s="47"/>
      <c r="E317" s="47"/>
      <c r="F317" s="68"/>
    </row>
    <row r="318" spans="1:6" ht="13.5" customHeight="1" x14ac:dyDescent="0.35">
      <c r="A318" s="126"/>
      <c r="C318" s="47"/>
      <c r="E318" s="47"/>
      <c r="F318" s="68"/>
    </row>
    <row r="319" spans="1:6" x14ac:dyDescent="0.35">
      <c r="A319" s="126"/>
      <c r="C319" s="47"/>
      <c r="E319" s="47"/>
      <c r="F319" s="68"/>
    </row>
    <row r="320" spans="1:6" ht="15" customHeight="1" x14ac:dyDescent="0.35">
      <c r="A320" s="126"/>
      <c r="C320" s="47"/>
      <c r="E320" s="47"/>
      <c r="F320" s="68"/>
    </row>
    <row r="321" spans="1:6" x14ac:dyDescent="0.35">
      <c r="A321" s="126"/>
      <c r="C321" s="47"/>
      <c r="E321" s="47"/>
      <c r="F321" s="68"/>
    </row>
    <row r="322" spans="1:6" ht="15" customHeight="1" x14ac:dyDescent="0.35">
      <c r="A322" s="126"/>
      <c r="C322" s="47"/>
      <c r="E322" s="47"/>
      <c r="F322" s="68"/>
    </row>
    <row r="323" spans="1:6" x14ac:dyDescent="0.35">
      <c r="A323" s="126"/>
      <c r="C323" s="47"/>
      <c r="E323" s="47"/>
      <c r="F323" s="68"/>
    </row>
    <row r="324" spans="1:6" x14ac:dyDescent="0.35">
      <c r="A324" s="126"/>
      <c r="C324" s="47"/>
      <c r="E324" s="47"/>
      <c r="F324" s="68"/>
    </row>
    <row r="325" spans="1:6" x14ac:dyDescent="0.35">
      <c r="A325" s="126"/>
      <c r="C325" s="47"/>
      <c r="E325" s="47"/>
      <c r="F325" s="68"/>
    </row>
    <row r="326" spans="1:6" x14ac:dyDescent="0.35">
      <c r="A326" s="126"/>
      <c r="C326" s="47"/>
      <c r="E326" s="47"/>
      <c r="F326" s="68"/>
    </row>
    <row r="327" spans="1:6" x14ac:dyDescent="0.35">
      <c r="A327" s="126"/>
      <c r="C327" s="47"/>
      <c r="E327" s="47"/>
      <c r="F327" s="68"/>
    </row>
    <row r="328" spans="1:6" x14ac:dyDescent="0.35">
      <c r="A328" s="126"/>
      <c r="C328" s="47"/>
      <c r="E328" s="47"/>
      <c r="F328" s="68"/>
    </row>
    <row r="329" spans="1:6" x14ac:dyDescent="0.35">
      <c r="A329" s="126"/>
      <c r="C329" s="47"/>
      <c r="E329" s="47"/>
      <c r="F329" s="68"/>
    </row>
    <row r="330" spans="1:6" x14ac:dyDescent="0.35">
      <c r="A330" s="126"/>
      <c r="C330" s="47"/>
      <c r="E330" s="47"/>
      <c r="F330" s="68"/>
    </row>
    <row r="331" spans="1:6" x14ac:dyDescent="0.35">
      <c r="A331" s="126"/>
      <c r="C331" s="47"/>
      <c r="E331" s="47"/>
      <c r="F331" s="68"/>
    </row>
    <row r="332" spans="1:6" ht="15" customHeight="1" x14ac:dyDescent="0.35">
      <c r="A332" s="126"/>
      <c r="C332" s="47"/>
      <c r="E332" s="47"/>
      <c r="F332" s="68"/>
    </row>
    <row r="333" spans="1:6" x14ac:dyDescent="0.35">
      <c r="A333" s="126"/>
      <c r="C333" s="47"/>
      <c r="E333" s="47"/>
      <c r="F333" s="68"/>
    </row>
    <row r="334" spans="1:6" x14ac:dyDescent="0.35">
      <c r="A334" s="126"/>
      <c r="C334" s="47"/>
      <c r="E334" s="47"/>
      <c r="F334" s="68"/>
    </row>
    <row r="335" spans="1:6" x14ac:dyDescent="0.35">
      <c r="A335" s="126"/>
      <c r="C335" s="47"/>
      <c r="E335" s="47"/>
      <c r="F335" s="68"/>
    </row>
    <row r="336" spans="1:6" x14ac:dyDescent="0.35">
      <c r="A336" s="126"/>
      <c r="C336" s="47"/>
      <c r="E336" s="47"/>
      <c r="F336" s="68"/>
    </row>
    <row r="337" spans="1:6" ht="15" customHeight="1" x14ac:dyDescent="0.35">
      <c r="A337" s="126"/>
      <c r="C337" s="47"/>
      <c r="E337" s="47"/>
      <c r="F337" s="68"/>
    </row>
    <row r="338" spans="1:6" x14ac:dyDescent="0.35">
      <c r="A338" s="126"/>
      <c r="C338" s="47"/>
      <c r="E338" s="47"/>
      <c r="F338" s="68"/>
    </row>
    <row r="339" spans="1:6" x14ac:dyDescent="0.35">
      <c r="A339" s="126"/>
      <c r="C339" s="47"/>
      <c r="E339" s="47"/>
      <c r="F339" s="68"/>
    </row>
    <row r="340" spans="1:6" x14ac:dyDescent="0.35">
      <c r="A340" s="126"/>
      <c r="C340" s="47"/>
      <c r="E340" s="47"/>
      <c r="F340" s="68"/>
    </row>
    <row r="341" spans="1:6" x14ac:dyDescent="0.35">
      <c r="A341" s="126"/>
      <c r="C341" s="47"/>
      <c r="E341" s="47"/>
      <c r="F341" s="68"/>
    </row>
    <row r="342" spans="1:6" x14ac:dyDescent="0.35">
      <c r="A342" s="126"/>
      <c r="C342" s="47"/>
      <c r="E342" s="47"/>
      <c r="F342" s="68"/>
    </row>
    <row r="343" spans="1:6" x14ac:dyDescent="0.35">
      <c r="A343" s="126"/>
      <c r="C343" s="47"/>
      <c r="E343" s="47"/>
      <c r="F343" s="68"/>
    </row>
    <row r="344" spans="1:6" x14ac:dyDescent="0.35">
      <c r="A344" s="126"/>
      <c r="C344" s="47"/>
      <c r="E344" s="47"/>
      <c r="F344" s="68"/>
    </row>
    <row r="345" spans="1:6" x14ac:dyDescent="0.35">
      <c r="A345" s="126"/>
      <c r="C345" s="47"/>
      <c r="E345" s="47"/>
      <c r="F345" s="68"/>
    </row>
    <row r="346" spans="1:6" ht="15" customHeight="1" x14ac:dyDescent="0.35">
      <c r="A346" s="126"/>
      <c r="C346" s="47"/>
      <c r="E346" s="47"/>
      <c r="F346" s="68"/>
    </row>
    <row r="347" spans="1:6" x14ac:dyDescent="0.35">
      <c r="A347" s="126"/>
      <c r="C347" s="47"/>
      <c r="E347" s="47"/>
      <c r="F347" s="68"/>
    </row>
    <row r="348" spans="1:6" x14ac:dyDescent="0.35">
      <c r="A348" s="126"/>
      <c r="C348" s="47"/>
      <c r="E348" s="47"/>
      <c r="F348" s="68"/>
    </row>
    <row r="349" spans="1:6" x14ac:dyDescent="0.35">
      <c r="A349" s="126"/>
      <c r="C349" s="47"/>
      <c r="E349" s="47"/>
      <c r="F349" s="68"/>
    </row>
    <row r="350" spans="1:6" x14ac:dyDescent="0.35">
      <c r="A350" s="126"/>
      <c r="C350" s="47"/>
      <c r="E350" s="47"/>
      <c r="F350" s="68"/>
    </row>
    <row r="351" spans="1:6" x14ac:dyDescent="0.35">
      <c r="A351" s="126"/>
      <c r="C351" s="47"/>
      <c r="E351" s="47"/>
      <c r="F351" s="68"/>
    </row>
    <row r="352" spans="1:6" x14ac:dyDescent="0.35">
      <c r="A352" s="126"/>
      <c r="C352" s="47"/>
      <c r="E352" s="47"/>
      <c r="F352" s="68"/>
    </row>
    <row r="353" spans="1:6" x14ac:dyDescent="0.35">
      <c r="A353" s="126"/>
      <c r="C353" s="47"/>
      <c r="E353" s="47"/>
      <c r="F353" s="68"/>
    </row>
    <row r="354" spans="1:6" x14ac:dyDescent="0.35">
      <c r="A354" s="126"/>
      <c r="C354" s="47"/>
      <c r="E354" s="47"/>
      <c r="F354" s="68"/>
    </row>
    <row r="355" spans="1:6" x14ac:dyDescent="0.35">
      <c r="A355" s="126"/>
      <c r="C355" s="47"/>
      <c r="E355" s="47"/>
      <c r="F355" s="68"/>
    </row>
    <row r="356" spans="1:6" x14ac:dyDescent="0.35">
      <c r="A356" s="126"/>
      <c r="C356" s="47"/>
      <c r="E356" s="47"/>
      <c r="F356" s="68"/>
    </row>
    <row r="357" spans="1:6" ht="15" customHeight="1" x14ac:dyDescent="0.35">
      <c r="A357" s="126"/>
      <c r="C357" s="47"/>
      <c r="E357" s="47"/>
      <c r="F357" s="68"/>
    </row>
    <row r="358" spans="1:6" x14ac:dyDescent="0.35">
      <c r="A358" s="126"/>
      <c r="C358" s="47"/>
      <c r="E358" s="47"/>
      <c r="F358" s="68"/>
    </row>
    <row r="359" spans="1:6" x14ac:dyDescent="0.35">
      <c r="A359" s="126"/>
      <c r="C359" s="47"/>
      <c r="E359" s="47"/>
      <c r="F359" s="68"/>
    </row>
    <row r="360" spans="1:6" x14ac:dyDescent="0.35">
      <c r="A360" s="126"/>
      <c r="C360" s="47"/>
      <c r="E360" s="47"/>
      <c r="F360" s="68"/>
    </row>
    <row r="361" spans="1:6" x14ac:dyDescent="0.35">
      <c r="A361" s="126"/>
      <c r="C361" s="47"/>
      <c r="E361" s="47"/>
      <c r="F361" s="68"/>
    </row>
    <row r="362" spans="1:6" x14ac:dyDescent="0.35">
      <c r="A362" s="126"/>
      <c r="C362" s="47"/>
      <c r="E362" s="47"/>
      <c r="F362" s="68"/>
    </row>
    <row r="363" spans="1:6" x14ac:dyDescent="0.35">
      <c r="A363" s="126"/>
      <c r="C363" s="47"/>
      <c r="E363" s="47"/>
      <c r="F363" s="68"/>
    </row>
    <row r="364" spans="1:6" ht="15" customHeight="1" x14ac:dyDescent="0.35">
      <c r="A364" s="126"/>
      <c r="C364" s="47"/>
      <c r="E364" s="47"/>
      <c r="F364" s="68"/>
    </row>
    <row r="365" spans="1:6" x14ac:dyDescent="0.35">
      <c r="A365" s="126"/>
      <c r="C365" s="47"/>
      <c r="E365" s="47"/>
      <c r="F365" s="68"/>
    </row>
    <row r="366" spans="1:6" x14ac:dyDescent="0.35">
      <c r="A366" s="126"/>
      <c r="C366" s="47"/>
      <c r="E366" s="47"/>
      <c r="F366" s="68"/>
    </row>
    <row r="367" spans="1:6" ht="15" customHeight="1" x14ac:dyDescent="0.35">
      <c r="A367" s="126"/>
      <c r="C367" s="47"/>
      <c r="E367" s="47"/>
      <c r="F367" s="68"/>
    </row>
    <row r="368" spans="1:6" x14ac:dyDescent="0.35">
      <c r="A368" s="126"/>
      <c r="C368" s="47"/>
      <c r="E368" s="47"/>
      <c r="F368" s="68"/>
    </row>
    <row r="369" spans="1:6" x14ac:dyDescent="0.35">
      <c r="A369" s="126"/>
      <c r="C369" s="47"/>
      <c r="E369" s="47"/>
      <c r="F369" s="68"/>
    </row>
    <row r="370" spans="1:6" x14ac:dyDescent="0.35">
      <c r="A370" s="126"/>
      <c r="C370" s="47"/>
      <c r="E370" s="47"/>
      <c r="F370" s="68"/>
    </row>
    <row r="371" spans="1:6" x14ac:dyDescent="0.35">
      <c r="A371" s="126"/>
      <c r="C371" s="47"/>
      <c r="E371" s="47"/>
      <c r="F371" s="68"/>
    </row>
    <row r="372" spans="1:6" x14ac:dyDescent="0.35">
      <c r="A372" s="126"/>
      <c r="C372" s="47"/>
      <c r="E372" s="47"/>
      <c r="F372" s="68"/>
    </row>
    <row r="373" spans="1:6" x14ac:dyDescent="0.35">
      <c r="A373" s="126"/>
      <c r="C373" s="47"/>
      <c r="E373" s="47"/>
      <c r="F373" s="68"/>
    </row>
    <row r="374" spans="1:6" x14ac:dyDescent="0.35">
      <c r="A374" s="126"/>
      <c r="C374" s="47"/>
      <c r="E374" s="47"/>
      <c r="F374" s="68"/>
    </row>
    <row r="375" spans="1:6" x14ac:dyDescent="0.35">
      <c r="A375" s="126"/>
      <c r="C375" s="47"/>
      <c r="E375" s="47"/>
      <c r="F375" s="68"/>
    </row>
    <row r="376" spans="1:6" x14ac:dyDescent="0.35">
      <c r="A376" s="126"/>
      <c r="C376" s="47"/>
      <c r="E376" s="47"/>
      <c r="F376" s="68"/>
    </row>
    <row r="377" spans="1:6" x14ac:dyDescent="0.35">
      <c r="A377" s="126"/>
      <c r="C377" s="47"/>
      <c r="E377" s="47"/>
      <c r="F377" s="68"/>
    </row>
    <row r="378" spans="1:6" x14ac:dyDescent="0.35">
      <c r="A378" s="126"/>
      <c r="C378" s="47"/>
      <c r="E378" s="47"/>
      <c r="F378" s="68"/>
    </row>
    <row r="379" spans="1:6" x14ac:dyDescent="0.35">
      <c r="A379" s="126"/>
      <c r="C379" s="47"/>
      <c r="E379" s="47"/>
      <c r="F379" s="68"/>
    </row>
    <row r="380" spans="1:6" x14ac:dyDescent="0.35">
      <c r="A380" s="126"/>
      <c r="C380" s="47"/>
      <c r="E380" s="47"/>
      <c r="F380" s="68"/>
    </row>
    <row r="381" spans="1:6" x14ac:dyDescent="0.35">
      <c r="A381" s="126"/>
      <c r="C381" s="47"/>
      <c r="E381" s="47"/>
      <c r="F381" s="68"/>
    </row>
    <row r="382" spans="1:6" x14ac:dyDescent="0.35">
      <c r="A382" s="126"/>
      <c r="C382" s="47"/>
      <c r="E382" s="47"/>
      <c r="F382" s="68"/>
    </row>
    <row r="383" spans="1:6" x14ac:dyDescent="0.35">
      <c r="A383" s="126"/>
      <c r="C383" s="47"/>
      <c r="E383" s="47"/>
      <c r="F383" s="68"/>
    </row>
    <row r="384" spans="1:6" x14ac:dyDescent="0.35">
      <c r="A384" s="126"/>
      <c r="C384" s="47"/>
      <c r="E384" s="47"/>
      <c r="F384" s="68"/>
    </row>
    <row r="385" spans="1:6" x14ac:dyDescent="0.35">
      <c r="A385" s="126"/>
      <c r="C385" s="47"/>
      <c r="E385" s="47"/>
      <c r="F385" s="68"/>
    </row>
    <row r="386" spans="1:6" x14ac:dyDescent="0.35">
      <c r="A386" s="126"/>
      <c r="C386" s="47"/>
      <c r="E386" s="47"/>
      <c r="F386" s="68"/>
    </row>
    <row r="387" spans="1:6" x14ac:dyDescent="0.35">
      <c r="A387" s="126"/>
      <c r="C387" s="47"/>
      <c r="E387" s="47"/>
      <c r="F387" s="68"/>
    </row>
    <row r="388" spans="1:6" ht="15" customHeight="1" x14ac:dyDescent="0.35">
      <c r="A388" s="126"/>
      <c r="C388" s="47"/>
      <c r="E388" s="47"/>
      <c r="F388" s="68"/>
    </row>
    <row r="389" spans="1:6" x14ac:dyDescent="0.35">
      <c r="A389" s="126"/>
      <c r="C389" s="47"/>
      <c r="E389" s="47"/>
      <c r="F389" s="68"/>
    </row>
    <row r="390" spans="1:6" x14ac:dyDescent="0.35">
      <c r="A390" s="126"/>
      <c r="C390" s="47"/>
      <c r="E390" s="47"/>
      <c r="F390" s="68"/>
    </row>
    <row r="391" spans="1:6" x14ac:dyDescent="0.35">
      <c r="A391" s="126"/>
      <c r="C391" s="47"/>
      <c r="E391" s="47"/>
      <c r="F391" s="68"/>
    </row>
    <row r="392" spans="1:6" x14ac:dyDescent="0.35">
      <c r="A392" s="126"/>
      <c r="C392" s="47"/>
      <c r="E392" s="47"/>
      <c r="F392" s="68"/>
    </row>
    <row r="393" spans="1:6" ht="15" customHeight="1" x14ac:dyDescent="0.35">
      <c r="A393" s="126"/>
      <c r="C393" s="47"/>
      <c r="E393" s="47"/>
      <c r="F393" s="68"/>
    </row>
    <row r="394" spans="1:6" x14ac:dyDescent="0.35">
      <c r="A394" s="126"/>
      <c r="C394" s="47"/>
      <c r="E394" s="47"/>
      <c r="F394" s="68"/>
    </row>
    <row r="395" spans="1:6" ht="15" customHeight="1" x14ac:dyDescent="0.35">
      <c r="A395" s="126"/>
      <c r="C395" s="47"/>
      <c r="E395" s="47"/>
      <c r="F395" s="68"/>
    </row>
    <row r="396" spans="1:6" x14ac:dyDescent="0.35">
      <c r="A396" s="126"/>
      <c r="C396" s="47"/>
      <c r="E396" s="47"/>
      <c r="F396" s="68"/>
    </row>
    <row r="397" spans="1:6" x14ac:dyDescent="0.35">
      <c r="A397" s="126"/>
      <c r="C397" s="47"/>
      <c r="E397" s="47"/>
      <c r="F397" s="68"/>
    </row>
    <row r="398" spans="1:6" x14ac:dyDescent="0.35">
      <c r="A398" s="126"/>
      <c r="C398" s="47"/>
      <c r="E398" s="47"/>
      <c r="F398" s="68"/>
    </row>
    <row r="399" spans="1:6" x14ac:dyDescent="0.35">
      <c r="A399" s="126"/>
      <c r="C399" s="47"/>
      <c r="E399" s="47"/>
      <c r="F399" s="68"/>
    </row>
    <row r="400" spans="1:6" x14ac:dyDescent="0.35">
      <c r="A400" s="126"/>
      <c r="C400" s="47"/>
      <c r="E400" s="47"/>
      <c r="F400" s="68"/>
    </row>
    <row r="401" spans="1:6" x14ac:dyDescent="0.35">
      <c r="A401" s="126"/>
      <c r="C401" s="47"/>
      <c r="E401" s="47"/>
      <c r="F401" s="68"/>
    </row>
    <row r="402" spans="1:6" x14ac:dyDescent="0.35">
      <c r="A402" s="126"/>
      <c r="C402" s="47"/>
      <c r="E402" s="47"/>
      <c r="F402" s="68"/>
    </row>
    <row r="403" spans="1:6" ht="15" customHeight="1" x14ac:dyDescent="0.35">
      <c r="A403" s="126"/>
      <c r="C403" s="47"/>
      <c r="E403" s="47"/>
      <c r="F403" s="68"/>
    </row>
    <row r="404" spans="1:6" x14ac:dyDescent="0.35">
      <c r="A404" s="126"/>
      <c r="C404" s="47"/>
      <c r="E404" s="47"/>
      <c r="F404" s="68"/>
    </row>
    <row r="405" spans="1:6" x14ac:dyDescent="0.35">
      <c r="A405" s="126"/>
      <c r="C405" s="47"/>
      <c r="E405" s="47"/>
      <c r="F405" s="68"/>
    </row>
    <row r="406" spans="1:6" ht="15" customHeight="1" x14ac:dyDescent="0.35">
      <c r="A406" s="126"/>
      <c r="C406" s="47"/>
      <c r="E406" s="47"/>
      <c r="F406" s="68"/>
    </row>
    <row r="407" spans="1:6" x14ac:dyDescent="0.35">
      <c r="A407" s="126"/>
      <c r="C407" s="47"/>
      <c r="E407" s="47"/>
      <c r="F407" s="68"/>
    </row>
    <row r="408" spans="1:6" x14ac:dyDescent="0.35">
      <c r="A408" s="126"/>
      <c r="C408" s="47"/>
      <c r="E408" s="47"/>
      <c r="F408" s="68"/>
    </row>
    <row r="409" spans="1:6" x14ac:dyDescent="0.35">
      <c r="A409" s="126"/>
      <c r="C409" s="47"/>
      <c r="E409" s="47"/>
      <c r="F409" s="68"/>
    </row>
    <row r="410" spans="1:6" x14ac:dyDescent="0.35">
      <c r="A410" s="126"/>
      <c r="C410" s="47"/>
      <c r="E410" s="47"/>
      <c r="F410" s="68"/>
    </row>
    <row r="411" spans="1:6" x14ac:dyDescent="0.35">
      <c r="A411" s="126"/>
      <c r="C411" s="47"/>
      <c r="E411" s="47"/>
      <c r="F411" s="68"/>
    </row>
    <row r="412" spans="1:6" x14ac:dyDescent="0.35">
      <c r="A412" s="126"/>
      <c r="C412" s="47"/>
      <c r="E412" s="47"/>
      <c r="F412" s="68"/>
    </row>
    <row r="413" spans="1:6" x14ac:dyDescent="0.35">
      <c r="A413" s="126"/>
      <c r="C413" s="47"/>
      <c r="E413" s="47"/>
      <c r="F413" s="68"/>
    </row>
    <row r="414" spans="1:6" x14ac:dyDescent="0.35">
      <c r="A414" s="126"/>
      <c r="C414" s="47"/>
      <c r="E414" s="47"/>
      <c r="F414" s="68"/>
    </row>
    <row r="415" spans="1:6" x14ac:dyDescent="0.35">
      <c r="A415" s="126"/>
      <c r="C415" s="47"/>
      <c r="E415" s="47"/>
      <c r="F415" s="68"/>
    </row>
    <row r="416" spans="1:6" x14ac:dyDescent="0.35">
      <c r="A416" s="126"/>
      <c r="C416" s="47"/>
      <c r="E416" s="47"/>
      <c r="F416" s="68"/>
    </row>
    <row r="417" spans="1:6" x14ac:dyDescent="0.35">
      <c r="A417" s="126"/>
      <c r="C417" s="47"/>
      <c r="E417" s="47"/>
      <c r="F417" s="68"/>
    </row>
    <row r="418" spans="1:6" x14ac:dyDescent="0.35">
      <c r="A418" s="126"/>
      <c r="C418" s="47"/>
      <c r="E418" s="47"/>
      <c r="F418" s="68"/>
    </row>
    <row r="419" spans="1:6" x14ac:dyDescent="0.35">
      <c r="A419" s="126"/>
      <c r="C419" s="47"/>
      <c r="E419" s="47"/>
      <c r="F419" s="68"/>
    </row>
    <row r="420" spans="1:6" x14ac:dyDescent="0.35">
      <c r="A420" s="126"/>
      <c r="C420" s="47"/>
      <c r="E420" s="47"/>
      <c r="F420" s="68"/>
    </row>
    <row r="421" spans="1:6" x14ac:dyDescent="0.35">
      <c r="A421" s="126"/>
      <c r="C421" s="47"/>
      <c r="E421" s="47"/>
      <c r="F421" s="68"/>
    </row>
    <row r="422" spans="1:6" x14ac:dyDescent="0.35">
      <c r="A422" s="126"/>
      <c r="C422" s="47"/>
      <c r="E422" s="47"/>
      <c r="F422" s="68"/>
    </row>
    <row r="423" spans="1:6" x14ac:dyDescent="0.35">
      <c r="A423" s="126"/>
      <c r="C423" s="47"/>
      <c r="E423" s="47"/>
      <c r="F423" s="68"/>
    </row>
    <row r="424" spans="1:6" x14ac:dyDescent="0.35">
      <c r="A424" s="126"/>
      <c r="C424" s="47"/>
      <c r="E424" s="47"/>
      <c r="F424" s="68"/>
    </row>
    <row r="425" spans="1:6" x14ac:dyDescent="0.35">
      <c r="A425" s="126"/>
      <c r="C425" s="47"/>
      <c r="E425" s="47"/>
      <c r="F425" s="68"/>
    </row>
    <row r="426" spans="1:6" x14ac:dyDescent="0.35">
      <c r="A426" s="126"/>
      <c r="C426" s="47"/>
      <c r="E426" s="47"/>
      <c r="F426" s="68"/>
    </row>
    <row r="427" spans="1:6" x14ac:dyDescent="0.35">
      <c r="A427" s="126"/>
      <c r="C427" s="47"/>
      <c r="E427" s="47"/>
      <c r="F427" s="68"/>
    </row>
    <row r="428" spans="1:6" x14ac:dyDescent="0.35">
      <c r="A428" s="126"/>
      <c r="C428" s="47"/>
      <c r="E428" s="47"/>
      <c r="F428" s="68"/>
    </row>
    <row r="429" spans="1:6" x14ac:dyDescent="0.35">
      <c r="A429" s="126"/>
      <c r="C429" s="47"/>
      <c r="E429" s="47"/>
      <c r="F429" s="68"/>
    </row>
    <row r="430" spans="1:6" x14ac:dyDescent="0.35">
      <c r="A430" s="126"/>
      <c r="C430" s="47"/>
      <c r="E430" s="47"/>
      <c r="F430" s="68"/>
    </row>
    <row r="431" spans="1:6" x14ac:dyDescent="0.35">
      <c r="A431" s="126"/>
      <c r="C431" s="47"/>
      <c r="E431" s="47"/>
      <c r="F431" s="68"/>
    </row>
    <row r="432" spans="1:6" x14ac:dyDescent="0.35">
      <c r="A432" s="126"/>
      <c r="C432" s="47"/>
      <c r="E432" s="47"/>
      <c r="F432" s="68"/>
    </row>
    <row r="433" spans="1:6" x14ac:dyDescent="0.35">
      <c r="A433" s="126"/>
      <c r="C433" s="47"/>
      <c r="E433" s="47"/>
      <c r="F433" s="68"/>
    </row>
    <row r="434" spans="1:6" x14ac:dyDescent="0.35">
      <c r="A434" s="126"/>
      <c r="C434" s="47"/>
      <c r="E434" s="47"/>
      <c r="F434" s="68"/>
    </row>
    <row r="435" spans="1:6" x14ac:dyDescent="0.35">
      <c r="A435" s="126"/>
      <c r="C435" s="47"/>
      <c r="E435" s="47"/>
      <c r="F435" s="68"/>
    </row>
    <row r="436" spans="1:6" x14ac:dyDescent="0.35">
      <c r="A436" s="126"/>
      <c r="C436" s="47"/>
      <c r="E436" s="47"/>
      <c r="F436" s="68"/>
    </row>
    <row r="437" spans="1:6" x14ac:dyDescent="0.35">
      <c r="A437" s="126"/>
      <c r="C437" s="47"/>
      <c r="E437" s="47"/>
      <c r="F437" s="68"/>
    </row>
    <row r="438" spans="1:6" x14ac:dyDescent="0.35">
      <c r="A438" s="126"/>
      <c r="C438" s="47"/>
      <c r="E438" s="47"/>
      <c r="F438" s="68"/>
    </row>
    <row r="439" spans="1:6" x14ac:dyDescent="0.35">
      <c r="A439" s="126"/>
      <c r="C439" s="47"/>
      <c r="E439" s="47"/>
      <c r="F439" s="68"/>
    </row>
    <row r="440" spans="1:6" x14ac:dyDescent="0.35">
      <c r="A440" s="126"/>
      <c r="C440" s="47"/>
      <c r="E440" s="47"/>
      <c r="F440" s="68"/>
    </row>
    <row r="441" spans="1:6" x14ac:dyDescent="0.35">
      <c r="A441" s="126"/>
      <c r="C441" s="47"/>
      <c r="E441" s="47"/>
      <c r="F441" s="68"/>
    </row>
    <row r="442" spans="1:6" x14ac:dyDescent="0.35">
      <c r="A442" s="126"/>
      <c r="C442" s="47"/>
      <c r="E442" s="47"/>
      <c r="F442" s="68"/>
    </row>
    <row r="443" spans="1:6" x14ac:dyDescent="0.35">
      <c r="A443" s="126"/>
      <c r="C443" s="47"/>
      <c r="E443" s="47"/>
      <c r="F443" s="68"/>
    </row>
    <row r="444" spans="1:6" x14ac:dyDescent="0.35">
      <c r="A444" s="126"/>
      <c r="C444" s="47"/>
      <c r="E444" s="47"/>
      <c r="F444" s="68"/>
    </row>
    <row r="445" spans="1:6" x14ac:dyDescent="0.35">
      <c r="A445" s="126"/>
      <c r="C445" s="47"/>
      <c r="E445" s="47"/>
      <c r="F445" s="68"/>
    </row>
    <row r="446" spans="1:6" x14ac:dyDescent="0.35">
      <c r="A446" s="126"/>
      <c r="C446" s="47"/>
      <c r="E446" s="47"/>
      <c r="F446" s="68"/>
    </row>
    <row r="447" spans="1:6" x14ac:dyDescent="0.35">
      <c r="A447" s="126"/>
      <c r="C447" s="47"/>
      <c r="E447" s="47"/>
      <c r="F447" s="68"/>
    </row>
    <row r="448" spans="1:6" x14ac:dyDescent="0.35">
      <c r="A448" s="126"/>
      <c r="C448" s="47"/>
      <c r="E448" s="47"/>
      <c r="F448" s="68"/>
    </row>
    <row r="449" spans="1:6" x14ac:dyDescent="0.35">
      <c r="A449" s="126"/>
      <c r="C449" s="47"/>
      <c r="E449" s="47"/>
      <c r="F449" s="68"/>
    </row>
    <row r="450" spans="1:6" x14ac:dyDescent="0.35">
      <c r="A450" s="126"/>
      <c r="C450" s="47"/>
      <c r="E450" s="47"/>
      <c r="F450" s="68"/>
    </row>
    <row r="451" spans="1:6" x14ac:dyDescent="0.35">
      <c r="A451" s="126"/>
      <c r="C451" s="47"/>
      <c r="E451" s="47"/>
      <c r="F451" s="68"/>
    </row>
    <row r="452" spans="1:6" x14ac:dyDescent="0.35">
      <c r="A452" s="126"/>
      <c r="C452" s="47"/>
      <c r="E452" s="47"/>
      <c r="F452" s="68"/>
    </row>
    <row r="453" spans="1:6" x14ac:dyDescent="0.35">
      <c r="A453" s="126"/>
      <c r="C453" s="47"/>
      <c r="E453" s="47"/>
      <c r="F453" s="68"/>
    </row>
    <row r="454" spans="1:6" x14ac:dyDescent="0.35">
      <c r="A454" s="126"/>
      <c r="C454" s="47"/>
      <c r="E454" s="47"/>
    </row>
    <row r="455" spans="1:6" x14ac:dyDescent="0.35">
      <c r="A455" s="126"/>
      <c r="C455" s="47"/>
      <c r="E455" s="47"/>
    </row>
    <row r="456" spans="1:6" x14ac:dyDescent="0.35">
      <c r="A456" s="126"/>
      <c r="C456" s="47"/>
      <c r="E456" s="47"/>
    </row>
    <row r="457" spans="1:6" x14ac:dyDescent="0.35">
      <c r="A457" s="126"/>
      <c r="C457" s="47"/>
      <c r="E457" s="47"/>
    </row>
    <row r="458" spans="1:6" x14ac:dyDescent="0.35">
      <c r="A458" s="126"/>
      <c r="C458" s="47"/>
      <c r="E458" s="47"/>
    </row>
    <row r="459" spans="1:6" x14ac:dyDescent="0.35">
      <c r="A459" s="126"/>
      <c r="C459" s="47"/>
      <c r="E459" s="47"/>
    </row>
    <row r="460" spans="1:6" x14ac:dyDescent="0.35">
      <c r="A460" s="126"/>
      <c r="C460" s="47"/>
      <c r="E460" s="47"/>
    </row>
    <row r="461" spans="1:6" x14ac:dyDescent="0.35">
      <c r="A461" s="126"/>
      <c r="C461" s="47"/>
      <c r="E461" s="47"/>
    </row>
    <row r="462" spans="1:6" x14ac:dyDescent="0.35">
      <c r="A462" s="126"/>
      <c r="C462" s="47"/>
      <c r="E462" s="47"/>
    </row>
    <row r="463" spans="1:6" x14ac:dyDescent="0.35">
      <c r="A463" s="126"/>
      <c r="C463" s="47"/>
      <c r="E463" s="47"/>
    </row>
    <row r="464" spans="1:6" x14ac:dyDescent="0.35">
      <c r="A464" s="126"/>
      <c r="C464" s="47"/>
      <c r="E464" s="47"/>
    </row>
    <row r="465" spans="1:5" x14ac:dyDescent="0.35">
      <c r="A465" s="126"/>
      <c r="C465" s="47"/>
      <c r="E465" s="47"/>
    </row>
    <row r="466" spans="1:5" s="52" customFormat="1" ht="12.45" x14ac:dyDescent="0.3">
      <c r="A466" s="126"/>
      <c r="B466" s="7"/>
      <c r="C466" s="47"/>
      <c r="D466" s="47"/>
      <c r="E466" s="47"/>
    </row>
    <row r="467" spans="1:5" s="52" customFormat="1" ht="12.45" x14ac:dyDescent="0.3">
      <c r="A467" s="126"/>
      <c r="B467" s="7"/>
      <c r="C467" s="47"/>
      <c r="D467" s="47"/>
      <c r="E467" s="47"/>
    </row>
    <row r="468" spans="1:5" s="52" customFormat="1" ht="12.45" x14ac:dyDescent="0.3">
      <c r="A468" s="126"/>
      <c r="B468" s="7"/>
      <c r="C468" s="47"/>
      <c r="D468" s="47"/>
      <c r="E468" s="47"/>
    </row>
    <row r="469" spans="1:5" s="52" customFormat="1" ht="12.45" x14ac:dyDescent="0.3">
      <c r="A469" s="126"/>
      <c r="B469" s="7"/>
      <c r="C469" s="47"/>
      <c r="D469" s="47"/>
      <c r="E469" s="47"/>
    </row>
    <row r="470" spans="1:5" s="52" customFormat="1" ht="12.45" x14ac:dyDescent="0.3">
      <c r="A470" s="126"/>
      <c r="B470" s="7"/>
      <c r="C470" s="47"/>
      <c r="D470" s="47"/>
      <c r="E470" s="47"/>
    </row>
    <row r="471" spans="1:5" s="52" customFormat="1" ht="12.45" x14ac:dyDescent="0.3">
      <c r="A471" s="126"/>
      <c r="B471" s="7"/>
      <c r="C471" s="47"/>
      <c r="D471" s="47"/>
      <c r="E471" s="47"/>
    </row>
    <row r="472" spans="1:5" s="52" customFormat="1" ht="12.45" x14ac:dyDescent="0.3">
      <c r="A472" s="126"/>
      <c r="B472" s="7"/>
      <c r="C472" s="47"/>
      <c r="D472" s="47"/>
      <c r="E472" s="47"/>
    </row>
    <row r="473" spans="1:5" s="52" customFormat="1" ht="12.45" x14ac:dyDescent="0.3">
      <c r="A473" s="126"/>
      <c r="B473" s="7"/>
      <c r="C473" s="47"/>
      <c r="D473" s="47"/>
      <c r="E473" s="47"/>
    </row>
    <row r="474" spans="1:5" s="52" customFormat="1" ht="12.45" x14ac:dyDescent="0.3">
      <c r="A474" s="126"/>
      <c r="B474" s="7"/>
      <c r="C474" s="47"/>
      <c r="D474" s="47"/>
      <c r="E474" s="47"/>
    </row>
    <row r="475" spans="1:5" s="52" customFormat="1" ht="12.45" x14ac:dyDescent="0.3">
      <c r="A475" s="126"/>
      <c r="B475" s="7"/>
      <c r="C475" s="47"/>
      <c r="D475" s="47"/>
      <c r="E475" s="47"/>
    </row>
    <row r="476" spans="1:5" s="52" customFormat="1" ht="12.45" x14ac:dyDescent="0.3">
      <c r="A476" s="126"/>
      <c r="B476" s="7"/>
      <c r="C476" s="47"/>
      <c r="D476" s="47"/>
      <c r="E476" s="47"/>
    </row>
    <row r="477" spans="1:5" s="52" customFormat="1" ht="12.45" x14ac:dyDescent="0.3">
      <c r="A477" s="126"/>
      <c r="B477" s="7"/>
      <c r="C477" s="47"/>
      <c r="D477" s="47"/>
      <c r="E477" s="47"/>
    </row>
    <row r="478" spans="1:5" s="52" customFormat="1" ht="12.45" x14ac:dyDescent="0.3">
      <c r="A478" s="126"/>
      <c r="B478" s="7"/>
      <c r="C478" s="47"/>
      <c r="D478" s="47"/>
      <c r="E478" s="47"/>
    </row>
    <row r="479" spans="1:5" s="52" customFormat="1" ht="12.45" x14ac:dyDescent="0.3">
      <c r="A479" s="126"/>
      <c r="B479" s="7"/>
      <c r="C479" s="47"/>
      <c r="D479" s="47"/>
      <c r="E479" s="47"/>
    </row>
    <row r="480" spans="1:5" s="52" customFormat="1" ht="12.45" x14ac:dyDescent="0.3">
      <c r="A480" s="126"/>
      <c r="B480" s="7"/>
      <c r="C480" s="47"/>
      <c r="D480" s="47"/>
      <c r="E480" s="47"/>
    </row>
    <row r="481" spans="1:5" s="52" customFormat="1" ht="12.45" x14ac:dyDescent="0.3">
      <c r="A481" s="126"/>
      <c r="B481" s="7"/>
      <c r="C481" s="47"/>
      <c r="D481" s="47"/>
      <c r="E481" s="47"/>
    </row>
    <row r="482" spans="1:5" s="52" customFormat="1" ht="12.45" x14ac:dyDescent="0.3">
      <c r="A482" s="126"/>
      <c r="B482" s="7"/>
      <c r="C482" s="47"/>
      <c r="D482" s="47"/>
      <c r="E482" s="47"/>
    </row>
    <row r="483" spans="1:5" s="52" customFormat="1" ht="12.45" x14ac:dyDescent="0.3">
      <c r="A483" s="126"/>
      <c r="B483" s="7"/>
      <c r="C483" s="47"/>
      <c r="D483" s="47"/>
      <c r="E483" s="47"/>
    </row>
    <row r="484" spans="1:5" s="52" customFormat="1" ht="12.45" x14ac:dyDescent="0.3">
      <c r="A484" s="126"/>
      <c r="B484" s="7"/>
      <c r="C484" s="47"/>
      <c r="D484" s="47"/>
      <c r="E484" s="47"/>
    </row>
    <row r="485" spans="1:5" s="52" customFormat="1" ht="12.45" x14ac:dyDescent="0.3">
      <c r="A485" s="126"/>
      <c r="B485" s="7"/>
      <c r="C485" s="47"/>
      <c r="D485" s="47"/>
      <c r="E485" s="47"/>
    </row>
    <row r="486" spans="1:5" s="52" customFormat="1" ht="12.45" x14ac:dyDescent="0.3">
      <c r="A486" s="126"/>
      <c r="B486" s="7"/>
      <c r="C486" s="47"/>
      <c r="D486" s="47"/>
      <c r="E486" s="47"/>
    </row>
    <row r="487" spans="1:5" s="52" customFormat="1" ht="12.45" x14ac:dyDescent="0.3">
      <c r="A487" s="126"/>
      <c r="B487" s="7"/>
      <c r="C487" s="47"/>
      <c r="D487" s="47"/>
      <c r="E487" s="47"/>
    </row>
    <row r="488" spans="1:5" s="52" customFormat="1" ht="12.45" x14ac:dyDescent="0.3">
      <c r="A488" s="126"/>
      <c r="B488" s="7"/>
      <c r="C488" s="47"/>
      <c r="D488" s="47"/>
      <c r="E488" s="47"/>
    </row>
    <row r="489" spans="1:5" s="52" customFormat="1" ht="12.45" x14ac:dyDescent="0.3">
      <c r="A489" s="126"/>
      <c r="B489" s="7"/>
      <c r="C489" s="47"/>
      <c r="D489" s="47"/>
      <c r="E489" s="47"/>
    </row>
    <row r="490" spans="1:5" s="52" customFormat="1" ht="12.45" x14ac:dyDescent="0.3">
      <c r="A490" s="126"/>
      <c r="B490" s="7"/>
      <c r="C490" s="47"/>
      <c r="D490" s="47"/>
      <c r="E490" s="47"/>
    </row>
    <row r="491" spans="1:5" s="52" customFormat="1" ht="12.45" x14ac:dyDescent="0.3">
      <c r="A491" s="126"/>
      <c r="B491" s="7"/>
      <c r="C491" s="47"/>
      <c r="D491" s="47"/>
      <c r="E491" s="47"/>
    </row>
    <row r="492" spans="1:5" s="52" customFormat="1" ht="12.45" x14ac:dyDescent="0.3">
      <c r="A492" s="126"/>
      <c r="B492" s="7"/>
      <c r="C492" s="47"/>
      <c r="D492" s="47"/>
      <c r="E492" s="47"/>
    </row>
    <row r="493" spans="1:5" s="52" customFormat="1" ht="12.45" x14ac:dyDescent="0.3">
      <c r="A493" s="126"/>
      <c r="B493" s="7"/>
      <c r="C493" s="47"/>
      <c r="D493" s="47"/>
      <c r="E493" s="47"/>
    </row>
    <row r="494" spans="1:5" s="52" customFormat="1" ht="12.45" x14ac:dyDescent="0.3">
      <c r="A494" s="126"/>
      <c r="B494" s="7"/>
      <c r="C494" s="47"/>
      <c r="D494" s="47"/>
      <c r="E494" s="47"/>
    </row>
    <row r="495" spans="1:5" s="52" customFormat="1" ht="12.45" x14ac:dyDescent="0.3">
      <c r="A495" s="126"/>
      <c r="B495" s="7"/>
      <c r="C495" s="47"/>
      <c r="D495" s="47"/>
      <c r="E495" s="47"/>
    </row>
    <row r="496" spans="1:5" s="52" customFormat="1" ht="12.45" x14ac:dyDescent="0.3">
      <c r="A496" s="126"/>
      <c r="B496" s="7"/>
      <c r="C496" s="47"/>
      <c r="D496" s="47"/>
      <c r="E496" s="47"/>
    </row>
    <row r="497" spans="1:5" s="52" customFormat="1" ht="12.45" x14ac:dyDescent="0.3">
      <c r="A497" s="126"/>
      <c r="B497" s="7"/>
      <c r="C497" s="47"/>
      <c r="D497" s="47"/>
      <c r="E497" s="47"/>
    </row>
    <row r="498" spans="1:5" s="52" customFormat="1" ht="12.45" x14ac:dyDescent="0.3">
      <c r="A498" s="126"/>
      <c r="B498" s="7"/>
      <c r="C498" s="47"/>
      <c r="D498" s="47"/>
      <c r="E498" s="47"/>
    </row>
    <row r="499" spans="1:5" s="52" customFormat="1" ht="12.45" x14ac:dyDescent="0.3">
      <c r="A499" s="126"/>
      <c r="B499" s="7"/>
      <c r="C499" s="47"/>
      <c r="D499" s="47"/>
      <c r="E499" s="47"/>
    </row>
    <row r="500" spans="1:5" s="52" customFormat="1" ht="12.45" x14ac:dyDescent="0.3">
      <c r="A500" s="126"/>
      <c r="B500" s="7"/>
      <c r="C500" s="47"/>
      <c r="D500" s="47"/>
      <c r="E500" s="47"/>
    </row>
    <row r="501" spans="1:5" s="52" customFormat="1" ht="12.45" x14ac:dyDescent="0.3">
      <c r="A501" s="126"/>
      <c r="B501" s="7"/>
      <c r="C501" s="47"/>
      <c r="D501" s="47"/>
      <c r="E501" s="47"/>
    </row>
    <row r="502" spans="1:5" s="52" customFormat="1" ht="12.45" x14ac:dyDescent="0.3">
      <c r="A502" s="126"/>
      <c r="B502" s="7"/>
      <c r="C502" s="47"/>
      <c r="D502" s="47"/>
      <c r="E502" s="47"/>
    </row>
    <row r="503" spans="1:5" s="52" customFormat="1" ht="12.45" x14ac:dyDescent="0.3">
      <c r="A503" s="126"/>
      <c r="B503" s="7"/>
      <c r="C503" s="47"/>
      <c r="D503" s="47"/>
      <c r="E503" s="47"/>
    </row>
    <row r="504" spans="1:5" s="52" customFormat="1" ht="12.45" x14ac:dyDescent="0.3">
      <c r="A504" s="126"/>
      <c r="B504" s="7"/>
      <c r="C504" s="47"/>
      <c r="D504" s="47"/>
      <c r="E504" s="47"/>
    </row>
    <row r="505" spans="1:5" s="52" customFormat="1" ht="12.45" x14ac:dyDescent="0.3">
      <c r="A505" s="126"/>
      <c r="B505" s="7"/>
      <c r="C505" s="47"/>
      <c r="D505" s="47"/>
      <c r="E505" s="47"/>
    </row>
    <row r="506" spans="1:5" s="52" customFormat="1" ht="12.45" x14ac:dyDescent="0.3">
      <c r="A506" s="126"/>
      <c r="B506" s="7"/>
      <c r="C506" s="47"/>
      <c r="D506" s="47"/>
      <c r="E506" s="47"/>
    </row>
    <row r="507" spans="1:5" s="52" customFormat="1" ht="12.45" x14ac:dyDescent="0.3">
      <c r="A507" s="126"/>
      <c r="B507" s="7"/>
      <c r="C507" s="47"/>
      <c r="D507" s="47"/>
      <c r="E507" s="47"/>
    </row>
    <row r="508" spans="1:5" s="52" customFormat="1" ht="12.45" x14ac:dyDescent="0.3">
      <c r="A508" s="127"/>
      <c r="B508" s="7"/>
      <c r="C508" s="46"/>
      <c r="D508" s="47"/>
      <c r="E508" s="51"/>
    </row>
    <row r="509" spans="1:5" s="52" customFormat="1" ht="12.45" x14ac:dyDescent="0.3">
      <c r="A509" s="127"/>
      <c r="B509" s="7"/>
      <c r="C509" s="46"/>
      <c r="D509" s="47"/>
      <c r="E509" s="51"/>
    </row>
  </sheetData>
  <mergeCells count="1">
    <mergeCell ref="C44:E44"/>
  </mergeCells>
  <pageMargins left="0.39370078740157483" right="0.19685039370078741" top="0.59055118110236227" bottom="0.19685039370078741" header="0" footer="0.47244094488188981"/>
  <pageSetup paperSize="9" scale="90" orientation="portrait" verticalDpi="300" r:id="rId1"/>
  <headerFooter alignWithMargins="0">
    <oddHeader>&amp;COUTSIDE TOILETS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4AF8A-4D08-4D72-B85F-838D26E031D5}">
  <sheetPr syncVertical="1" syncRef="A1" transitionEvaluation="1"/>
  <dimension ref="A1:F510"/>
  <sheetViews>
    <sheetView showZeros="0" view="pageBreakPreview" zoomScaleNormal="100" zoomScaleSheetLayoutView="100" workbookViewId="0">
      <selection activeCell="B40" sqref="B40"/>
    </sheetView>
  </sheetViews>
  <sheetFormatPr defaultColWidth="9.85546875" defaultRowHeight="15" x14ac:dyDescent="0.35"/>
  <cols>
    <col min="1" max="1" width="4.92578125" style="57" customWidth="1"/>
    <col min="2" max="2" width="53" style="7" customWidth="1"/>
    <col min="3" max="3" width="6" style="46" customWidth="1"/>
    <col min="4" max="4" width="5.140625" style="47" customWidth="1"/>
    <col min="5" max="5" width="8.85546875" style="51" customWidth="1"/>
    <col min="6" max="6" width="12.140625" style="52" customWidth="1"/>
    <col min="7" max="16384" width="9.85546875" style="1"/>
  </cols>
  <sheetData>
    <row r="1" spans="1:6" s="36" customFormat="1" ht="17.25" customHeight="1" thickTop="1" x14ac:dyDescent="0.35">
      <c r="A1" s="55" t="s">
        <v>0</v>
      </c>
      <c r="B1" s="53" t="s">
        <v>1</v>
      </c>
      <c r="C1" s="43" t="s">
        <v>2</v>
      </c>
      <c r="D1" s="42" t="s">
        <v>3</v>
      </c>
      <c r="E1" s="44" t="s">
        <v>4</v>
      </c>
      <c r="F1" s="45" t="s">
        <v>19</v>
      </c>
    </row>
    <row r="2" spans="1:6" s="36" customFormat="1" ht="17.25" customHeight="1" x14ac:dyDescent="0.35">
      <c r="A2" s="64"/>
      <c r="B2" s="69" t="s">
        <v>33</v>
      </c>
      <c r="C2" s="97"/>
      <c r="D2" s="98"/>
      <c r="E2" s="95"/>
      <c r="F2" s="96"/>
    </row>
    <row r="3" spans="1:6" s="36" customFormat="1" ht="17.25" customHeight="1" x14ac:dyDescent="0.35">
      <c r="A3" s="64"/>
      <c r="B3" s="69"/>
      <c r="C3" s="108"/>
      <c r="D3" s="98"/>
      <c r="E3" s="95"/>
      <c r="F3" s="96"/>
    </row>
    <row r="4" spans="1:6" ht="23.15" x14ac:dyDescent="0.35">
      <c r="A4" s="120">
        <v>1</v>
      </c>
      <c r="B4" s="65" t="s">
        <v>47</v>
      </c>
      <c r="C4" s="100">
        <f>0.3*0.45*32</f>
        <v>4</v>
      </c>
      <c r="D4" s="47" t="s">
        <v>24</v>
      </c>
      <c r="E4" s="101"/>
      <c r="F4" s="49">
        <f t="shared" ref="F4:F7" si="0">E4*C4</f>
        <v>0</v>
      </c>
    </row>
    <row r="5" spans="1:6" x14ac:dyDescent="0.35">
      <c r="A5" s="94"/>
      <c r="B5" s="65"/>
      <c r="C5" s="100"/>
      <c r="E5" s="101"/>
      <c r="F5" s="49">
        <f t="shared" si="0"/>
        <v>0</v>
      </c>
    </row>
    <row r="6" spans="1:6" x14ac:dyDescent="0.35">
      <c r="A6" s="56">
        <v>2</v>
      </c>
      <c r="B6" s="65" t="s">
        <v>48</v>
      </c>
      <c r="C6" s="46">
        <v>5</v>
      </c>
      <c r="D6" s="47" t="s">
        <v>25</v>
      </c>
      <c r="E6" s="109"/>
      <c r="F6" s="49">
        <f t="shared" si="0"/>
        <v>0</v>
      </c>
    </row>
    <row r="7" spans="1:6" x14ac:dyDescent="0.35">
      <c r="A7" s="94"/>
      <c r="B7" s="65"/>
      <c r="E7" s="109"/>
      <c r="F7" s="49">
        <f t="shared" si="0"/>
        <v>0</v>
      </c>
    </row>
    <row r="8" spans="1:6" x14ac:dyDescent="0.35">
      <c r="A8" s="94">
        <v>3</v>
      </c>
      <c r="B8" s="65" t="s">
        <v>49</v>
      </c>
      <c r="C8" s="46">
        <f>14*2.4</f>
        <v>34</v>
      </c>
      <c r="D8" s="47" t="s">
        <v>23</v>
      </c>
      <c r="E8" s="109"/>
      <c r="F8" s="49">
        <f>E8*C8</f>
        <v>0</v>
      </c>
    </row>
    <row r="9" spans="1:6" x14ac:dyDescent="0.35">
      <c r="A9" s="94"/>
      <c r="B9" s="65"/>
      <c r="E9" s="109"/>
      <c r="F9" s="49">
        <f t="shared" ref="F9:F11" si="1">E9*C9</f>
        <v>0</v>
      </c>
    </row>
    <row r="10" spans="1:6" x14ac:dyDescent="0.35">
      <c r="A10" s="56">
        <v>4</v>
      </c>
      <c r="B10" s="65" t="s">
        <v>29</v>
      </c>
      <c r="C10" s="100">
        <v>1</v>
      </c>
      <c r="D10" s="47" t="s">
        <v>28</v>
      </c>
      <c r="E10" s="112"/>
      <c r="F10" s="49">
        <f t="shared" si="1"/>
        <v>0</v>
      </c>
    </row>
    <row r="11" spans="1:6" x14ac:dyDescent="0.35">
      <c r="A11" s="94"/>
      <c r="B11" s="65"/>
      <c r="C11" s="100"/>
      <c r="E11" s="112"/>
      <c r="F11" s="49">
        <f t="shared" si="1"/>
        <v>0</v>
      </c>
    </row>
    <row r="12" spans="1:6" x14ac:dyDescent="0.35">
      <c r="A12" s="56">
        <v>5</v>
      </c>
      <c r="B12" s="82" t="s">
        <v>20</v>
      </c>
      <c r="E12" s="110"/>
      <c r="F12" s="49"/>
    </row>
    <row r="13" spans="1:6" x14ac:dyDescent="0.35">
      <c r="A13" s="94"/>
      <c r="B13" s="113" t="s">
        <v>50</v>
      </c>
      <c r="C13" s="46">
        <v>1</v>
      </c>
      <c r="D13" s="47" t="s">
        <v>25</v>
      </c>
      <c r="E13" s="110"/>
      <c r="F13" s="49">
        <f>E13*C13</f>
        <v>0</v>
      </c>
    </row>
    <row r="14" spans="1:6" x14ac:dyDescent="0.35">
      <c r="A14" s="94"/>
      <c r="B14" s="118"/>
      <c r="C14" s="100"/>
      <c r="E14" s="114"/>
      <c r="F14" s="49">
        <f t="shared" ref="F14:F21" si="2">E14*C14</f>
        <v>0</v>
      </c>
    </row>
    <row r="15" spans="1:6" x14ac:dyDescent="0.35">
      <c r="A15" s="94">
        <v>6</v>
      </c>
      <c r="B15" s="82" t="s">
        <v>34</v>
      </c>
      <c r="C15" s="46">
        <v>6</v>
      </c>
      <c r="D15" s="47" t="s">
        <v>25</v>
      </c>
      <c r="E15" s="111"/>
      <c r="F15" s="49">
        <f t="shared" si="2"/>
        <v>0</v>
      </c>
    </row>
    <row r="16" spans="1:6" x14ac:dyDescent="0.35">
      <c r="A16" s="94"/>
      <c r="B16" s="82"/>
      <c r="E16" s="110"/>
      <c r="F16" s="49">
        <f t="shared" si="2"/>
        <v>0</v>
      </c>
    </row>
    <row r="17" spans="1:6" x14ac:dyDescent="0.35">
      <c r="A17" s="94"/>
      <c r="B17" s="123" t="s">
        <v>31</v>
      </c>
      <c r="E17" s="110"/>
      <c r="F17" s="49">
        <f t="shared" si="2"/>
        <v>0</v>
      </c>
    </row>
    <row r="18" spans="1:6" x14ac:dyDescent="0.35">
      <c r="A18" s="94"/>
      <c r="B18" s="82"/>
      <c r="C18" s="100"/>
      <c r="E18" s="114"/>
      <c r="F18" s="49">
        <f t="shared" si="2"/>
        <v>0</v>
      </c>
    </row>
    <row r="19" spans="1:6" x14ac:dyDescent="0.35">
      <c r="A19" s="94">
        <v>7</v>
      </c>
      <c r="B19" s="82" t="s">
        <v>51</v>
      </c>
      <c r="C19" s="100">
        <v>1</v>
      </c>
      <c r="D19" s="100" t="s">
        <v>28</v>
      </c>
      <c r="E19" s="114"/>
      <c r="F19" s="49">
        <f t="shared" si="2"/>
        <v>0</v>
      </c>
    </row>
    <row r="20" spans="1:6" x14ac:dyDescent="0.35">
      <c r="A20" s="94"/>
      <c r="B20" s="82"/>
      <c r="D20" s="100"/>
      <c r="E20" s="110"/>
      <c r="F20" s="49">
        <f t="shared" si="2"/>
        <v>0</v>
      </c>
    </row>
    <row r="21" spans="1:6" ht="23.15" x14ac:dyDescent="0.35">
      <c r="A21" s="94">
        <v>8</v>
      </c>
      <c r="B21" s="65" t="s">
        <v>32</v>
      </c>
      <c r="C21" s="46">
        <f>4.2*6.2</f>
        <v>26</v>
      </c>
      <c r="D21" s="47" t="s">
        <v>23</v>
      </c>
      <c r="E21" s="115"/>
      <c r="F21" s="49">
        <f t="shared" si="2"/>
        <v>0</v>
      </c>
    </row>
    <row r="22" spans="1:6" ht="15" customHeight="1" x14ac:dyDescent="0.35">
      <c r="A22" s="56"/>
      <c r="B22" s="65"/>
      <c r="C22" s="100"/>
      <c r="E22" s="116"/>
      <c r="F22" s="49">
        <f t="shared" ref="F22:F24" si="3">E22*C22</f>
        <v>0</v>
      </c>
    </row>
    <row r="23" spans="1:6" x14ac:dyDescent="0.35">
      <c r="A23" s="56">
        <v>9</v>
      </c>
      <c r="B23" s="65" t="s">
        <v>52</v>
      </c>
      <c r="C23" s="100">
        <v>20</v>
      </c>
      <c r="D23" s="47" t="s">
        <v>16</v>
      </c>
      <c r="E23" s="116"/>
      <c r="F23" s="49">
        <f t="shared" si="3"/>
        <v>0</v>
      </c>
    </row>
    <row r="24" spans="1:6" x14ac:dyDescent="0.35">
      <c r="A24" s="56"/>
      <c r="B24" s="65"/>
      <c r="E24" s="115"/>
      <c r="F24" s="49">
        <f t="shared" si="3"/>
        <v>0</v>
      </c>
    </row>
    <row r="25" spans="1:6" ht="15" customHeight="1" x14ac:dyDescent="0.35">
      <c r="A25" s="66"/>
      <c r="B25" s="65"/>
      <c r="E25" s="115"/>
      <c r="F25" s="49"/>
    </row>
    <row r="26" spans="1:6" x14ac:dyDescent="0.35">
      <c r="A26" s="56"/>
      <c r="B26" s="82"/>
      <c r="E26" s="110"/>
      <c r="F26" s="49"/>
    </row>
    <row r="27" spans="1:6" x14ac:dyDescent="0.35">
      <c r="A27" s="94"/>
      <c r="B27" s="82"/>
      <c r="C27" s="100"/>
      <c r="E27" s="114"/>
      <c r="F27" s="93"/>
    </row>
    <row r="28" spans="1:6" x14ac:dyDescent="0.35">
      <c r="A28" s="94"/>
      <c r="B28" s="82"/>
      <c r="C28" s="100"/>
      <c r="E28" s="114"/>
      <c r="F28" s="93"/>
    </row>
    <row r="29" spans="1:6" x14ac:dyDescent="0.35">
      <c r="A29" s="56"/>
      <c r="B29" s="82"/>
      <c r="E29" s="110"/>
      <c r="F29" s="49"/>
    </row>
    <row r="30" spans="1:6" x14ac:dyDescent="0.35">
      <c r="A30" s="56"/>
      <c r="B30" s="65"/>
      <c r="E30" s="115"/>
      <c r="F30" s="49"/>
    </row>
    <row r="31" spans="1:6" x14ac:dyDescent="0.35">
      <c r="A31" s="94"/>
      <c r="B31" s="65"/>
      <c r="C31" s="100"/>
      <c r="E31" s="116"/>
      <c r="F31" s="49"/>
    </row>
    <row r="32" spans="1:6" x14ac:dyDescent="0.35">
      <c r="A32" s="94"/>
      <c r="B32" s="65"/>
      <c r="C32" s="100"/>
      <c r="E32" s="116"/>
      <c r="F32" s="49"/>
    </row>
    <row r="33" spans="1:6" x14ac:dyDescent="0.35">
      <c r="A33" s="94"/>
      <c r="B33" s="65"/>
      <c r="E33" s="115"/>
      <c r="F33" s="49"/>
    </row>
    <row r="34" spans="1:6" x14ac:dyDescent="0.35">
      <c r="A34" s="94"/>
      <c r="B34" s="65"/>
      <c r="E34" s="115"/>
      <c r="F34" s="49"/>
    </row>
    <row r="35" spans="1:6" x14ac:dyDescent="0.35">
      <c r="A35" s="56"/>
      <c r="B35" s="102"/>
      <c r="E35" s="115"/>
      <c r="F35" s="49"/>
    </row>
    <row r="36" spans="1:6" x14ac:dyDescent="0.35">
      <c r="A36" s="94"/>
      <c r="B36" s="65"/>
      <c r="E36" s="115"/>
      <c r="F36" s="49"/>
    </row>
    <row r="37" spans="1:6" x14ac:dyDescent="0.35">
      <c r="A37" s="56"/>
      <c r="B37" s="82"/>
      <c r="E37" s="110"/>
      <c r="F37" s="49"/>
    </row>
    <row r="38" spans="1:6" x14ac:dyDescent="0.35">
      <c r="A38" s="56"/>
      <c r="B38" s="65"/>
      <c r="E38" s="109"/>
      <c r="F38" s="49"/>
    </row>
    <row r="39" spans="1:6" x14ac:dyDescent="0.35">
      <c r="A39" s="56"/>
      <c r="B39" s="82"/>
      <c r="E39" s="110"/>
      <c r="F39" s="49">
        <f t="shared" ref="F39:F43" si="4">E39*C39</f>
        <v>0</v>
      </c>
    </row>
    <row r="40" spans="1:6" x14ac:dyDescent="0.35">
      <c r="A40" s="56"/>
      <c r="B40" s="82"/>
      <c r="E40" s="110"/>
      <c r="F40" s="49">
        <f t="shared" si="4"/>
        <v>0</v>
      </c>
    </row>
    <row r="41" spans="1:6" x14ac:dyDescent="0.35">
      <c r="A41" s="56"/>
      <c r="B41" s="65"/>
      <c r="E41" s="50"/>
      <c r="F41" s="49">
        <f t="shared" si="4"/>
        <v>0</v>
      </c>
    </row>
    <row r="42" spans="1:6" x14ac:dyDescent="0.35">
      <c r="A42" s="56"/>
      <c r="B42" s="65"/>
      <c r="E42" s="50"/>
      <c r="F42" s="49">
        <f t="shared" si="4"/>
        <v>0</v>
      </c>
    </row>
    <row r="43" spans="1:6" x14ac:dyDescent="0.35">
      <c r="A43" s="56"/>
      <c r="B43" s="65"/>
      <c r="E43" s="50"/>
      <c r="F43" s="49">
        <f t="shared" si="4"/>
        <v>0</v>
      </c>
    </row>
    <row r="44" spans="1:6" ht="15.45" thickBot="1" x14ac:dyDescent="0.4">
      <c r="A44" s="94"/>
      <c r="B44" s="65"/>
      <c r="C44" s="99"/>
      <c r="D44" s="99"/>
      <c r="E44" s="83"/>
      <c r="F44" s="93"/>
    </row>
    <row r="45" spans="1:6" ht="15.9" thickTop="1" thickBot="1" x14ac:dyDescent="0.4">
      <c r="A45" s="90"/>
      <c r="B45" s="91"/>
      <c r="C45" s="174" t="s">
        <v>27</v>
      </c>
      <c r="D45" s="175"/>
      <c r="E45" s="176"/>
      <c r="F45" s="117">
        <f>SUM(F3:F40)</f>
        <v>0</v>
      </c>
    </row>
    <row r="46" spans="1:6" ht="15.45" thickTop="1" x14ac:dyDescent="0.35">
      <c r="A46" s="67"/>
      <c r="C46" s="47"/>
      <c r="E46" s="47"/>
      <c r="F46" s="68"/>
    </row>
    <row r="47" spans="1:6" x14ac:dyDescent="0.35">
      <c r="A47" s="67"/>
      <c r="C47" s="47"/>
      <c r="E47" s="47"/>
      <c r="F47" s="68"/>
    </row>
    <row r="48" spans="1:6" x14ac:dyDescent="0.35">
      <c r="A48" s="67"/>
      <c r="C48" s="47"/>
      <c r="E48" s="47"/>
      <c r="F48" s="68"/>
    </row>
    <row r="49" spans="1:6" ht="15" customHeight="1" x14ac:dyDescent="0.35">
      <c r="A49" s="67"/>
      <c r="C49" s="47"/>
      <c r="E49" s="47"/>
      <c r="F49" s="68"/>
    </row>
    <row r="50" spans="1:6" x14ac:dyDescent="0.35">
      <c r="A50" s="67"/>
      <c r="C50" s="47"/>
      <c r="E50" s="47"/>
      <c r="F50" s="68"/>
    </row>
    <row r="51" spans="1:6" x14ac:dyDescent="0.35">
      <c r="A51" s="67"/>
      <c r="C51" s="47"/>
      <c r="E51" s="47"/>
      <c r="F51" s="68"/>
    </row>
    <row r="52" spans="1:6" x14ac:dyDescent="0.35">
      <c r="A52" s="67"/>
      <c r="C52" s="47"/>
      <c r="E52" s="47"/>
      <c r="F52" s="68"/>
    </row>
    <row r="53" spans="1:6" x14ac:dyDescent="0.35">
      <c r="A53" s="67"/>
      <c r="C53" s="47"/>
      <c r="E53" s="47"/>
      <c r="F53" s="68"/>
    </row>
    <row r="54" spans="1:6" ht="15" customHeight="1" x14ac:dyDescent="0.35">
      <c r="A54" s="67"/>
      <c r="C54" s="47"/>
      <c r="E54" s="47"/>
      <c r="F54" s="68"/>
    </row>
    <row r="55" spans="1:6" x14ac:dyDescent="0.35">
      <c r="A55" s="67"/>
      <c r="C55" s="47"/>
      <c r="E55" s="47"/>
      <c r="F55" s="68"/>
    </row>
    <row r="56" spans="1:6" x14ac:dyDescent="0.35">
      <c r="A56" s="67"/>
      <c r="C56" s="47"/>
      <c r="E56" s="47"/>
      <c r="F56" s="68"/>
    </row>
    <row r="57" spans="1:6" x14ac:dyDescent="0.35">
      <c r="A57" s="67"/>
      <c r="C57" s="47"/>
      <c r="E57" s="47"/>
      <c r="F57" s="68"/>
    </row>
    <row r="58" spans="1:6" x14ac:dyDescent="0.35">
      <c r="A58" s="67"/>
      <c r="C58" s="47"/>
      <c r="E58" s="47"/>
      <c r="F58" s="68"/>
    </row>
    <row r="59" spans="1:6" x14ac:dyDescent="0.35">
      <c r="A59" s="67"/>
      <c r="C59" s="47"/>
      <c r="E59" s="47"/>
      <c r="F59" s="68"/>
    </row>
    <row r="60" spans="1:6" x14ac:dyDescent="0.35">
      <c r="A60" s="67"/>
      <c r="C60" s="47"/>
      <c r="E60" s="47"/>
      <c r="F60" s="68"/>
    </row>
    <row r="61" spans="1:6" x14ac:dyDescent="0.35">
      <c r="A61" s="67"/>
      <c r="C61" s="47"/>
      <c r="E61" s="47"/>
      <c r="F61" s="68"/>
    </row>
    <row r="62" spans="1:6" x14ac:dyDescent="0.35">
      <c r="A62" s="67"/>
      <c r="C62" s="47"/>
      <c r="E62" s="47"/>
      <c r="F62" s="68"/>
    </row>
    <row r="63" spans="1:6" x14ac:dyDescent="0.35">
      <c r="A63" s="67"/>
      <c r="C63" s="47"/>
      <c r="E63" s="47"/>
      <c r="F63" s="68"/>
    </row>
    <row r="64" spans="1:6" x14ac:dyDescent="0.35">
      <c r="A64" s="67"/>
      <c r="C64" s="47"/>
      <c r="E64" s="47"/>
      <c r="F64" s="68"/>
    </row>
    <row r="65" spans="1:6" x14ac:dyDescent="0.35">
      <c r="A65" s="67"/>
      <c r="C65" s="47"/>
      <c r="E65" s="47"/>
      <c r="F65" s="68"/>
    </row>
    <row r="66" spans="1:6" x14ac:dyDescent="0.35">
      <c r="A66" s="67"/>
      <c r="C66" s="47"/>
      <c r="E66" s="47"/>
      <c r="F66" s="68"/>
    </row>
    <row r="67" spans="1:6" ht="15" customHeight="1" x14ac:dyDescent="0.35">
      <c r="A67" s="67"/>
      <c r="C67" s="47"/>
      <c r="E67" s="47"/>
      <c r="F67" s="68"/>
    </row>
    <row r="68" spans="1:6" x14ac:dyDescent="0.35">
      <c r="A68" s="67"/>
      <c r="C68" s="47"/>
      <c r="E68" s="47"/>
      <c r="F68" s="68"/>
    </row>
    <row r="69" spans="1:6" x14ac:dyDescent="0.35">
      <c r="A69" s="67"/>
      <c r="C69" s="47"/>
      <c r="E69" s="47"/>
      <c r="F69" s="68"/>
    </row>
    <row r="70" spans="1:6" x14ac:dyDescent="0.35">
      <c r="A70" s="67"/>
      <c r="C70" s="47"/>
      <c r="E70" s="47"/>
      <c r="F70" s="68"/>
    </row>
    <row r="71" spans="1:6" x14ac:dyDescent="0.35">
      <c r="A71" s="67"/>
      <c r="C71" s="47"/>
      <c r="E71" s="47"/>
      <c r="F71" s="68"/>
    </row>
    <row r="72" spans="1:6" x14ac:dyDescent="0.35">
      <c r="A72" s="67"/>
      <c r="C72" s="47"/>
      <c r="E72" s="47"/>
      <c r="F72" s="68"/>
    </row>
    <row r="73" spans="1:6" x14ac:dyDescent="0.35">
      <c r="A73" s="67"/>
      <c r="C73" s="47"/>
      <c r="E73" s="47"/>
      <c r="F73" s="68"/>
    </row>
    <row r="74" spans="1:6" x14ac:dyDescent="0.35">
      <c r="A74" s="67"/>
      <c r="C74" s="47"/>
      <c r="E74" s="47"/>
      <c r="F74" s="68"/>
    </row>
    <row r="75" spans="1:6" x14ac:dyDescent="0.35">
      <c r="A75" s="67"/>
      <c r="C75" s="47"/>
      <c r="E75" s="47"/>
      <c r="F75" s="68"/>
    </row>
    <row r="76" spans="1:6" x14ac:dyDescent="0.35">
      <c r="A76" s="67"/>
      <c r="C76" s="47"/>
      <c r="E76" s="47"/>
      <c r="F76" s="68"/>
    </row>
    <row r="77" spans="1:6" x14ac:dyDescent="0.35">
      <c r="A77" s="67"/>
      <c r="C77" s="47"/>
      <c r="E77" s="47"/>
      <c r="F77" s="68"/>
    </row>
    <row r="78" spans="1:6" x14ac:dyDescent="0.35">
      <c r="A78" s="67"/>
      <c r="C78" s="47"/>
      <c r="E78" s="47"/>
      <c r="F78" s="68"/>
    </row>
    <row r="79" spans="1:6" x14ac:dyDescent="0.35">
      <c r="A79" s="67"/>
      <c r="C79" s="47"/>
      <c r="E79" s="47"/>
      <c r="F79" s="68"/>
    </row>
    <row r="80" spans="1:6" x14ac:dyDescent="0.35">
      <c r="A80" s="67"/>
      <c r="C80" s="47"/>
      <c r="E80" s="47"/>
      <c r="F80" s="68"/>
    </row>
    <row r="81" spans="1:6" x14ac:dyDescent="0.35">
      <c r="A81" s="67"/>
      <c r="C81" s="47"/>
      <c r="E81" s="47"/>
      <c r="F81" s="68"/>
    </row>
    <row r="82" spans="1:6" x14ac:dyDescent="0.35">
      <c r="A82" s="67"/>
      <c r="C82" s="47"/>
      <c r="E82" s="47"/>
      <c r="F82" s="68"/>
    </row>
    <row r="83" spans="1:6" x14ac:dyDescent="0.35">
      <c r="A83" s="67"/>
      <c r="C83" s="47"/>
      <c r="E83" s="47"/>
      <c r="F83" s="68"/>
    </row>
    <row r="84" spans="1:6" x14ac:dyDescent="0.35">
      <c r="A84" s="67"/>
      <c r="C84" s="47"/>
      <c r="E84" s="47"/>
      <c r="F84" s="68"/>
    </row>
    <row r="85" spans="1:6" x14ac:dyDescent="0.35">
      <c r="A85" s="67"/>
      <c r="C85" s="47"/>
      <c r="E85" s="47"/>
      <c r="F85" s="68"/>
    </row>
    <row r="86" spans="1:6" x14ac:dyDescent="0.35">
      <c r="A86" s="67"/>
      <c r="C86" s="47"/>
      <c r="E86" s="47"/>
      <c r="F86" s="68"/>
    </row>
    <row r="87" spans="1:6" x14ac:dyDescent="0.35">
      <c r="A87" s="67"/>
      <c r="C87" s="47"/>
      <c r="E87" s="47"/>
      <c r="F87" s="68"/>
    </row>
    <row r="88" spans="1:6" x14ac:dyDescent="0.35">
      <c r="A88" s="67"/>
      <c r="C88" s="47"/>
      <c r="E88" s="47"/>
      <c r="F88" s="68"/>
    </row>
    <row r="89" spans="1:6" x14ac:dyDescent="0.35">
      <c r="A89" s="67"/>
      <c r="C89" s="47"/>
      <c r="E89" s="47"/>
      <c r="F89" s="68"/>
    </row>
    <row r="90" spans="1:6" x14ac:dyDescent="0.35">
      <c r="A90" s="67"/>
      <c r="C90" s="47"/>
      <c r="E90" s="47"/>
      <c r="F90" s="68"/>
    </row>
    <row r="91" spans="1:6" x14ac:dyDescent="0.35">
      <c r="A91" s="67"/>
      <c r="C91" s="47"/>
      <c r="E91" s="47"/>
      <c r="F91" s="68"/>
    </row>
    <row r="92" spans="1:6" x14ac:dyDescent="0.35">
      <c r="A92" s="67"/>
      <c r="C92" s="47"/>
      <c r="E92" s="47"/>
      <c r="F92" s="68"/>
    </row>
    <row r="93" spans="1:6" x14ac:dyDescent="0.35">
      <c r="A93" s="67"/>
      <c r="C93" s="47"/>
      <c r="E93" s="47"/>
      <c r="F93" s="68"/>
    </row>
    <row r="94" spans="1:6" x14ac:dyDescent="0.35">
      <c r="A94" s="67"/>
      <c r="C94" s="47"/>
      <c r="E94" s="47"/>
      <c r="F94" s="68"/>
    </row>
    <row r="95" spans="1:6" x14ac:dyDescent="0.35">
      <c r="A95" s="67"/>
      <c r="C95" s="47"/>
      <c r="E95" s="47"/>
      <c r="F95" s="68"/>
    </row>
    <row r="96" spans="1:6" x14ac:dyDescent="0.35">
      <c r="A96" s="67"/>
      <c r="C96" s="47"/>
      <c r="E96" s="47"/>
      <c r="F96" s="68"/>
    </row>
    <row r="97" spans="1:6" x14ac:dyDescent="0.35">
      <c r="A97" s="67"/>
      <c r="C97" s="47"/>
      <c r="E97" s="47"/>
      <c r="F97" s="68"/>
    </row>
    <row r="98" spans="1:6" x14ac:dyDescent="0.35">
      <c r="A98" s="67"/>
      <c r="C98" s="47"/>
      <c r="E98" s="47"/>
      <c r="F98" s="68"/>
    </row>
    <row r="99" spans="1:6" x14ac:dyDescent="0.35">
      <c r="A99" s="67"/>
      <c r="C99" s="47"/>
      <c r="E99" s="47"/>
      <c r="F99" s="68"/>
    </row>
    <row r="100" spans="1:6" x14ac:dyDescent="0.35">
      <c r="A100" s="67"/>
      <c r="C100" s="47"/>
      <c r="E100" s="47"/>
      <c r="F100" s="68"/>
    </row>
    <row r="101" spans="1:6" x14ac:dyDescent="0.35">
      <c r="A101" s="67"/>
      <c r="C101" s="47"/>
      <c r="E101" s="47"/>
      <c r="F101" s="68"/>
    </row>
    <row r="102" spans="1:6" x14ac:dyDescent="0.35">
      <c r="A102" s="67"/>
      <c r="C102" s="47"/>
      <c r="E102" s="47"/>
      <c r="F102" s="68"/>
    </row>
    <row r="103" spans="1:6" x14ac:dyDescent="0.35">
      <c r="A103" s="67"/>
      <c r="C103" s="47"/>
      <c r="E103" s="47"/>
      <c r="F103" s="68"/>
    </row>
    <row r="104" spans="1:6" ht="15" customHeight="1" x14ac:dyDescent="0.35">
      <c r="A104" s="67"/>
      <c r="C104" s="47"/>
      <c r="E104" s="47"/>
      <c r="F104" s="68"/>
    </row>
    <row r="105" spans="1:6" x14ac:dyDescent="0.35">
      <c r="A105" s="67"/>
      <c r="C105" s="47"/>
      <c r="E105" s="47"/>
      <c r="F105" s="68"/>
    </row>
    <row r="106" spans="1:6" x14ac:dyDescent="0.35">
      <c r="A106" s="67"/>
      <c r="C106" s="47"/>
      <c r="E106" s="47"/>
      <c r="F106" s="68"/>
    </row>
    <row r="107" spans="1:6" x14ac:dyDescent="0.35">
      <c r="A107" s="67"/>
      <c r="C107" s="47"/>
      <c r="E107" s="47"/>
      <c r="F107" s="68"/>
    </row>
    <row r="108" spans="1:6" x14ac:dyDescent="0.35">
      <c r="A108" s="67"/>
      <c r="C108" s="47"/>
      <c r="E108" s="47"/>
      <c r="F108" s="68"/>
    </row>
    <row r="109" spans="1:6" x14ac:dyDescent="0.35">
      <c r="A109" s="67"/>
      <c r="C109" s="47"/>
      <c r="E109" s="47"/>
      <c r="F109" s="68"/>
    </row>
    <row r="110" spans="1:6" x14ac:dyDescent="0.35">
      <c r="A110" s="67"/>
      <c r="C110" s="47"/>
      <c r="E110" s="47"/>
      <c r="F110" s="68"/>
    </row>
    <row r="111" spans="1:6" x14ac:dyDescent="0.35">
      <c r="A111" s="67"/>
      <c r="C111" s="47"/>
      <c r="E111" s="47"/>
      <c r="F111" s="68"/>
    </row>
    <row r="112" spans="1:6" x14ac:dyDescent="0.35">
      <c r="A112" s="67"/>
      <c r="C112" s="47"/>
      <c r="E112" s="47"/>
      <c r="F112" s="68"/>
    </row>
    <row r="113" spans="1:6" x14ac:dyDescent="0.35">
      <c r="A113" s="67"/>
      <c r="C113" s="47"/>
      <c r="E113" s="47"/>
      <c r="F113" s="68"/>
    </row>
    <row r="114" spans="1:6" x14ac:dyDescent="0.35">
      <c r="A114" s="67"/>
      <c r="C114" s="47"/>
      <c r="E114" s="47"/>
      <c r="F114" s="68"/>
    </row>
    <row r="115" spans="1:6" x14ac:dyDescent="0.35">
      <c r="A115" s="67"/>
      <c r="C115" s="47"/>
      <c r="E115" s="47"/>
      <c r="F115" s="68"/>
    </row>
    <row r="116" spans="1:6" x14ac:dyDescent="0.35">
      <c r="A116" s="67"/>
      <c r="C116" s="47"/>
      <c r="E116" s="47"/>
      <c r="F116" s="68"/>
    </row>
    <row r="117" spans="1:6" ht="15" customHeight="1" x14ac:dyDescent="0.35">
      <c r="A117" s="67"/>
      <c r="C117" s="47"/>
      <c r="E117" s="47"/>
      <c r="F117" s="68"/>
    </row>
    <row r="118" spans="1:6" x14ac:dyDescent="0.35">
      <c r="A118" s="67"/>
      <c r="C118" s="47"/>
      <c r="E118" s="47"/>
      <c r="F118" s="68"/>
    </row>
    <row r="119" spans="1:6" x14ac:dyDescent="0.35">
      <c r="A119" s="67"/>
      <c r="C119" s="47"/>
      <c r="E119" s="47"/>
      <c r="F119" s="68"/>
    </row>
    <row r="120" spans="1:6" x14ac:dyDescent="0.35">
      <c r="A120" s="67"/>
      <c r="C120" s="47"/>
      <c r="E120" s="47"/>
      <c r="F120" s="68"/>
    </row>
    <row r="121" spans="1:6" x14ac:dyDescent="0.35">
      <c r="A121" s="67"/>
      <c r="C121" s="47"/>
      <c r="E121" s="47"/>
      <c r="F121" s="68"/>
    </row>
    <row r="122" spans="1:6" x14ac:dyDescent="0.35">
      <c r="A122" s="67"/>
      <c r="C122" s="47"/>
      <c r="E122" s="47"/>
      <c r="F122" s="68"/>
    </row>
    <row r="123" spans="1:6" x14ac:dyDescent="0.35">
      <c r="A123" s="67"/>
      <c r="C123" s="47"/>
      <c r="E123" s="47"/>
      <c r="F123" s="68"/>
    </row>
    <row r="124" spans="1:6" x14ac:dyDescent="0.35">
      <c r="A124" s="67"/>
      <c r="C124" s="47"/>
      <c r="E124" s="47"/>
      <c r="F124" s="68"/>
    </row>
    <row r="125" spans="1:6" x14ac:dyDescent="0.35">
      <c r="A125" s="67"/>
      <c r="C125" s="47"/>
      <c r="E125" s="47"/>
      <c r="F125" s="68"/>
    </row>
    <row r="126" spans="1:6" x14ac:dyDescent="0.35">
      <c r="A126" s="67"/>
      <c r="C126" s="47"/>
      <c r="E126" s="47"/>
      <c r="F126" s="68"/>
    </row>
    <row r="127" spans="1:6" x14ac:dyDescent="0.35">
      <c r="A127" s="67"/>
      <c r="C127" s="47"/>
      <c r="E127" s="47"/>
      <c r="F127" s="68"/>
    </row>
    <row r="128" spans="1:6" x14ac:dyDescent="0.35">
      <c r="A128" s="67"/>
      <c r="C128" s="47"/>
      <c r="E128" s="47"/>
      <c r="F128" s="68"/>
    </row>
    <row r="129" spans="1:6" x14ac:dyDescent="0.35">
      <c r="A129" s="67"/>
      <c r="C129" s="47"/>
      <c r="E129" s="47"/>
      <c r="F129" s="68"/>
    </row>
    <row r="130" spans="1:6" x14ac:dyDescent="0.35">
      <c r="A130" s="67"/>
      <c r="C130" s="47"/>
      <c r="E130" s="47"/>
      <c r="F130" s="68"/>
    </row>
    <row r="131" spans="1:6" x14ac:dyDescent="0.35">
      <c r="A131" s="67"/>
      <c r="C131" s="47"/>
      <c r="E131" s="47"/>
      <c r="F131" s="68"/>
    </row>
    <row r="132" spans="1:6" x14ac:dyDescent="0.35">
      <c r="A132" s="67"/>
      <c r="C132" s="47"/>
      <c r="E132" s="47"/>
      <c r="F132" s="68"/>
    </row>
    <row r="133" spans="1:6" x14ac:dyDescent="0.35">
      <c r="A133" s="67"/>
      <c r="C133" s="47"/>
      <c r="E133" s="47"/>
      <c r="F133" s="68"/>
    </row>
    <row r="134" spans="1:6" x14ac:dyDescent="0.35">
      <c r="A134" s="67"/>
      <c r="C134" s="47"/>
      <c r="E134" s="47"/>
      <c r="F134" s="68"/>
    </row>
    <row r="135" spans="1:6" x14ac:dyDescent="0.35">
      <c r="A135" s="67"/>
      <c r="C135" s="47"/>
      <c r="E135" s="47"/>
      <c r="F135" s="68"/>
    </row>
    <row r="136" spans="1:6" x14ac:dyDescent="0.35">
      <c r="A136" s="67"/>
      <c r="C136" s="47"/>
      <c r="E136" s="47"/>
      <c r="F136" s="68"/>
    </row>
    <row r="137" spans="1:6" x14ac:dyDescent="0.35">
      <c r="A137" s="67"/>
      <c r="C137" s="47"/>
      <c r="E137" s="47"/>
      <c r="F137" s="68"/>
    </row>
    <row r="138" spans="1:6" x14ac:dyDescent="0.35">
      <c r="A138" s="67"/>
      <c r="C138" s="47"/>
      <c r="E138" s="47"/>
      <c r="F138" s="68"/>
    </row>
    <row r="139" spans="1:6" x14ac:dyDescent="0.35">
      <c r="A139" s="67"/>
      <c r="C139" s="47"/>
      <c r="E139" s="47"/>
      <c r="F139" s="68"/>
    </row>
    <row r="140" spans="1:6" x14ac:dyDescent="0.35">
      <c r="A140" s="67"/>
      <c r="C140" s="47"/>
      <c r="E140" s="47"/>
      <c r="F140" s="68"/>
    </row>
    <row r="141" spans="1:6" x14ac:dyDescent="0.35">
      <c r="A141" s="67"/>
      <c r="C141" s="47"/>
      <c r="E141" s="47"/>
      <c r="F141" s="68"/>
    </row>
    <row r="142" spans="1:6" x14ac:dyDescent="0.35">
      <c r="A142" s="67"/>
      <c r="C142" s="47"/>
      <c r="E142" s="47"/>
      <c r="F142" s="68"/>
    </row>
    <row r="143" spans="1:6" x14ac:dyDescent="0.35">
      <c r="A143" s="67"/>
      <c r="C143" s="47"/>
      <c r="E143" s="47"/>
      <c r="F143" s="68"/>
    </row>
    <row r="144" spans="1:6" x14ac:dyDescent="0.35">
      <c r="A144" s="67"/>
      <c r="C144" s="47"/>
      <c r="E144" s="47"/>
      <c r="F144" s="68"/>
    </row>
    <row r="145" spans="1:6" x14ac:dyDescent="0.35">
      <c r="A145" s="67"/>
      <c r="C145" s="47"/>
      <c r="E145" s="47"/>
      <c r="F145" s="68"/>
    </row>
    <row r="146" spans="1:6" x14ac:dyDescent="0.35">
      <c r="A146" s="67"/>
      <c r="C146" s="47"/>
      <c r="E146" s="47"/>
      <c r="F146" s="68"/>
    </row>
    <row r="147" spans="1:6" x14ac:dyDescent="0.35">
      <c r="A147" s="67"/>
      <c r="C147" s="47"/>
      <c r="E147" s="47"/>
      <c r="F147" s="68"/>
    </row>
    <row r="148" spans="1:6" x14ac:dyDescent="0.35">
      <c r="A148" s="67"/>
      <c r="C148" s="47"/>
      <c r="E148" s="47"/>
      <c r="F148" s="68"/>
    </row>
    <row r="149" spans="1:6" x14ac:dyDescent="0.35">
      <c r="A149" s="67"/>
      <c r="C149" s="47"/>
      <c r="E149" s="47"/>
      <c r="F149" s="68"/>
    </row>
    <row r="150" spans="1:6" x14ac:dyDescent="0.35">
      <c r="A150" s="67"/>
      <c r="C150" s="47"/>
      <c r="E150" s="47"/>
      <c r="F150" s="68"/>
    </row>
    <row r="151" spans="1:6" x14ac:dyDescent="0.35">
      <c r="A151" s="67"/>
      <c r="C151" s="47"/>
      <c r="E151" s="47"/>
      <c r="F151" s="68"/>
    </row>
    <row r="152" spans="1:6" x14ac:dyDescent="0.35">
      <c r="A152" s="67"/>
      <c r="C152" s="47"/>
      <c r="E152" s="47"/>
      <c r="F152" s="68"/>
    </row>
    <row r="153" spans="1:6" x14ac:dyDescent="0.35">
      <c r="A153" s="67"/>
      <c r="C153" s="47"/>
      <c r="E153" s="47"/>
      <c r="F153" s="68"/>
    </row>
    <row r="154" spans="1:6" x14ac:dyDescent="0.35">
      <c r="A154" s="67"/>
      <c r="C154" s="47"/>
      <c r="E154" s="47"/>
      <c r="F154" s="68"/>
    </row>
    <row r="155" spans="1:6" x14ac:dyDescent="0.35">
      <c r="A155" s="67"/>
      <c r="C155" s="47"/>
      <c r="E155" s="47"/>
      <c r="F155" s="68"/>
    </row>
    <row r="156" spans="1:6" x14ac:dyDescent="0.35">
      <c r="A156" s="67"/>
      <c r="C156" s="47"/>
      <c r="E156" s="47"/>
      <c r="F156" s="68"/>
    </row>
    <row r="157" spans="1:6" x14ac:dyDescent="0.35">
      <c r="A157" s="67"/>
      <c r="C157" s="47"/>
      <c r="E157" s="47"/>
      <c r="F157" s="68"/>
    </row>
    <row r="158" spans="1:6" x14ac:dyDescent="0.35">
      <c r="A158" s="67"/>
      <c r="C158" s="47"/>
      <c r="E158" s="47"/>
      <c r="F158" s="68"/>
    </row>
    <row r="159" spans="1:6" x14ac:dyDescent="0.35">
      <c r="A159" s="67"/>
      <c r="C159" s="47"/>
      <c r="E159" s="47"/>
      <c r="F159" s="68"/>
    </row>
    <row r="160" spans="1:6" x14ac:dyDescent="0.35">
      <c r="A160" s="67"/>
      <c r="C160" s="47"/>
      <c r="E160" s="47"/>
      <c r="F160" s="68"/>
    </row>
    <row r="161" spans="1:6" x14ac:dyDescent="0.35">
      <c r="A161" s="67"/>
      <c r="C161" s="47"/>
      <c r="E161" s="47"/>
      <c r="F161" s="68"/>
    </row>
    <row r="162" spans="1:6" ht="15" customHeight="1" x14ac:dyDescent="0.35">
      <c r="A162" s="67"/>
      <c r="C162" s="47"/>
      <c r="E162" s="47"/>
      <c r="F162" s="68"/>
    </row>
    <row r="163" spans="1:6" x14ac:dyDescent="0.35">
      <c r="A163" s="67"/>
      <c r="C163" s="47"/>
      <c r="E163" s="47"/>
      <c r="F163" s="68"/>
    </row>
    <row r="164" spans="1:6" x14ac:dyDescent="0.35">
      <c r="A164" s="67"/>
      <c r="C164" s="47"/>
      <c r="E164" s="47"/>
      <c r="F164" s="68"/>
    </row>
    <row r="165" spans="1:6" x14ac:dyDescent="0.35">
      <c r="A165" s="67"/>
      <c r="C165" s="47"/>
      <c r="E165" s="47"/>
      <c r="F165" s="68"/>
    </row>
    <row r="166" spans="1:6" x14ac:dyDescent="0.35">
      <c r="A166" s="67"/>
      <c r="C166" s="47"/>
      <c r="E166" s="47"/>
      <c r="F166" s="68"/>
    </row>
    <row r="167" spans="1:6" x14ac:dyDescent="0.35">
      <c r="A167" s="67"/>
      <c r="C167" s="47"/>
      <c r="E167" s="47"/>
      <c r="F167" s="68"/>
    </row>
    <row r="168" spans="1:6" x14ac:dyDescent="0.35">
      <c r="A168" s="67"/>
      <c r="C168" s="47"/>
      <c r="E168" s="47"/>
      <c r="F168" s="68"/>
    </row>
    <row r="169" spans="1:6" ht="15" customHeight="1" x14ac:dyDescent="0.35">
      <c r="A169" s="67"/>
      <c r="C169" s="47"/>
      <c r="E169" s="47"/>
      <c r="F169" s="68"/>
    </row>
    <row r="170" spans="1:6" x14ac:dyDescent="0.35">
      <c r="A170" s="67"/>
      <c r="C170" s="47"/>
      <c r="E170" s="47"/>
      <c r="F170" s="68"/>
    </row>
    <row r="171" spans="1:6" x14ac:dyDescent="0.35">
      <c r="A171" s="67"/>
      <c r="C171" s="47"/>
      <c r="E171" s="47"/>
      <c r="F171" s="68"/>
    </row>
    <row r="172" spans="1:6" x14ac:dyDescent="0.35">
      <c r="A172" s="67"/>
      <c r="C172" s="47"/>
      <c r="E172" s="47"/>
      <c r="F172" s="68"/>
    </row>
    <row r="173" spans="1:6" x14ac:dyDescent="0.35">
      <c r="A173" s="67"/>
      <c r="C173" s="47"/>
      <c r="E173" s="47"/>
      <c r="F173" s="68"/>
    </row>
    <row r="174" spans="1:6" ht="15" customHeight="1" x14ac:dyDescent="0.35">
      <c r="A174" s="67"/>
      <c r="C174" s="47"/>
      <c r="E174" s="47"/>
      <c r="F174" s="68"/>
    </row>
    <row r="175" spans="1:6" x14ac:dyDescent="0.35">
      <c r="A175" s="67"/>
      <c r="C175" s="47"/>
      <c r="E175" s="47"/>
      <c r="F175" s="68"/>
    </row>
    <row r="176" spans="1:6" x14ac:dyDescent="0.35">
      <c r="A176" s="67"/>
      <c r="C176" s="47"/>
      <c r="E176" s="47"/>
      <c r="F176" s="68"/>
    </row>
    <row r="177" spans="1:6" x14ac:dyDescent="0.35">
      <c r="A177" s="67"/>
      <c r="C177" s="47"/>
      <c r="E177" s="47"/>
      <c r="F177" s="68"/>
    </row>
    <row r="178" spans="1:6" x14ac:dyDescent="0.35">
      <c r="A178" s="67"/>
      <c r="C178" s="47"/>
      <c r="E178" s="47"/>
      <c r="F178" s="68"/>
    </row>
    <row r="179" spans="1:6" x14ac:dyDescent="0.35">
      <c r="A179" s="67"/>
      <c r="C179" s="47"/>
      <c r="E179" s="47"/>
      <c r="F179" s="68"/>
    </row>
    <row r="180" spans="1:6" x14ac:dyDescent="0.35">
      <c r="A180" s="67"/>
      <c r="C180" s="47"/>
      <c r="E180" s="47"/>
      <c r="F180" s="68"/>
    </row>
    <row r="181" spans="1:6" x14ac:dyDescent="0.35">
      <c r="A181" s="67"/>
      <c r="C181" s="47"/>
      <c r="E181" s="47"/>
      <c r="F181" s="68"/>
    </row>
    <row r="182" spans="1:6" x14ac:dyDescent="0.35">
      <c r="A182" s="67"/>
      <c r="C182" s="47"/>
      <c r="E182" s="47"/>
      <c r="F182" s="68"/>
    </row>
    <row r="183" spans="1:6" ht="15" customHeight="1" x14ac:dyDescent="0.35">
      <c r="A183" s="67"/>
      <c r="C183" s="47"/>
      <c r="E183" s="47"/>
      <c r="F183" s="68"/>
    </row>
    <row r="184" spans="1:6" x14ac:dyDescent="0.35">
      <c r="A184" s="67"/>
      <c r="C184" s="47"/>
      <c r="E184" s="47"/>
      <c r="F184" s="68"/>
    </row>
    <row r="185" spans="1:6" ht="15" customHeight="1" x14ac:dyDescent="0.35">
      <c r="A185" s="67"/>
      <c r="C185" s="47"/>
      <c r="E185" s="47"/>
      <c r="F185" s="68"/>
    </row>
    <row r="186" spans="1:6" x14ac:dyDescent="0.35">
      <c r="A186" s="67"/>
      <c r="C186" s="47"/>
      <c r="E186" s="47"/>
      <c r="F186" s="68"/>
    </row>
    <row r="187" spans="1:6" x14ac:dyDescent="0.35">
      <c r="A187" s="67"/>
      <c r="C187" s="47"/>
      <c r="E187" s="47"/>
      <c r="F187" s="68"/>
    </row>
    <row r="188" spans="1:6" x14ac:dyDescent="0.35">
      <c r="A188" s="67"/>
      <c r="C188" s="47"/>
      <c r="E188" s="47"/>
      <c r="F188" s="68"/>
    </row>
    <row r="189" spans="1:6" ht="15" customHeight="1" x14ac:dyDescent="0.35">
      <c r="A189" s="67"/>
      <c r="C189" s="47"/>
      <c r="E189" s="47"/>
      <c r="F189" s="68"/>
    </row>
    <row r="190" spans="1:6" x14ac:dyDescent="0.35">
      <c r="A190" s="67"/>
      <c r="C190" s="47"/>
      <c r="E190" s="47"/>
      <c r="F190" s="68"/>
    </row>
    <row r="191" spans="1:6" x14ac:dyDescent="0.35">
      <c r="A191" s="67"/>
      <c r="C191" s="47"/>
      <c r="E191" s="47"/>
      <c r="F191" s="68"/>
    </row>
    <row r="192" spans="1:6" x14ac:dyDescent="0.35">
      <c r="A192" s="67"/>
      <c r="C192" s="47"/>
      <c r="E192" s="47"/>
      <c r="F192" s="68"/>
    </row>
    <row r="193" spans="1:6" ht="15" customHeight="1" x14ac:dyDescent="0.35">
      <c r="A193" s="67"/>
      <c r="C193" s="47"/>
      <c r="E193" s="47"/>
      <c r="F193" s="68"/>
    </row>
    <row r="194" spans="1:6" x14ac:dyDescent="0.35">
      <c r="A194" s="67"/>
      <c r="C194" s="47"/>
      <c r="E194" s="47"/>
      <c r="F194" s="68"/>
    </row>
    <row r="195" spans="1:6" x14ac:dyDescent="0.35">
      <c r="A195" s="67"/>
      <c r="C195" s="47"/>
      <c r="E195" s="47"/>
      <c r="F195" s="68"/>
    </row>
    <row r="196" spans="1:6" x14ac:dyDescent="0.35">
      <c r="A196" s="67"/>
      <c r="C196" s="47"/>
      <c r="E196" s="47"/>
      <c r="F196" s="68"/>
    </row>
    <row r="197" spans="1:6" ht="15" customHeight="1" x14ac:dyDescent="0.35">
      <c r="A197" s="67"/>
      <c r="C197" s="47"/>
      <c r="E197" s="47"/>
      <c r="F197" s="68"/>
    </row>
    <row r="198" spans="1:6" x14ac:dyDescent="0.35">
      <c r="A198" s="67"/>
      <c r="C198" s="47"/>
      <c r="E198" s="47"/>
      <c r="F198" s="68"/>
    </row>
    <row r="199" spans="1:6" x14ac:dyDescent="0.35">
      <c r="A199" s="67"/>
      <c r="C199" s="47"/>
      <c r="E199" s="47"/>
      <c r="F199" s="68"/>
    </row>
    <row r="200" spans="1:6" x14ac:dyDescent="0.35">
      <c r="A200" s="67"/>
      <c r="C200" s="47"/>
      <c r="E200" s="47"/>
      <c r="F200" s="68"/>
    </row>
    <row r="201" spans="1:6" x14ac:dyDescent="0.35">
      <c r="A201" s="67"/>
      <c r="C201" s="47"/>
      <c r="E201" s="47"/>
      <c r="F201" s="68"/>
    </row>
    <row r="202" spans="1:6" x14ac:dyDescent="0.35">
      <c r="A202" s="67"/>
      <c r="C202" s="47"/>
      <c r="E202" s="47"/>
      <c r="F202" s="68"/>
    </row>
    <row r="203" spans="1:6" x14ac:dyDescent="0.35">
      <c r="A203" s="67"/>
      <c r="C203" s="47"/>
      <c r="E203" s="47"/>
      <c r="F203" s="68"/>
    </row>
    <row r="204" spans="1:6" x14ac:dyDescent="0.35">
      <c r="A204" s="67"/>
      <c r="C204" s="47"/>
      <c r="E204" s="47"/>
      <c r="F204" s="68"/>
    </row>
    <row r="205" spans="1:6" x14ac:dyDescent="0.35">
      <c r="A205" s="67"/>
      <c r="C205" s="47"/>
      <c r="E205" s="47"/>
      <c r="F205" s="68"/>
    </row>
    <row r="206" spans="1:6" x14ac:dyDescent="0.35">
      <c r="A206" s="67"/>
      <c r="C206" s="47"/>
      <c r="E206" s="47"/>
      <c r="F206" s="68"/>
    </row>
    <row r="207" spans="1:6" x14ac:dyDescent="0.35">
      <c r="A207" s="67"/>
      <c r="C207" s="47"/>
      <c r="E207" s="47"/>
      <c r="F207" s="68"/>
    </row>
    <row r="208" spans="1:6" ht="15" customHeight="1" x14ac:dyDescent="0.35">
      <c r="A208" s="67"/>
      <c r="C208" s="47"/>
      <c r="E208" s="47"/>
      <c r="F208" s="68"/>
    </row>
    <row r="209" spans="1:6" x14ac:dyDescent="0.35">
      <c r="A209" s="67"/>
      <c r="C209" s="47"/>
      <c r="E209" s="47"/>
      <c r="F209" s="68"/>
    </row>
    <row r="210" spans="1:6" ht="15" customHeight="1" x14ac:dyDescent="0.35">
      <c r="A210" s="67"/>
      <c r="C210" s="47"/>
      <c r="E210" s="47"/>
      <c r="F210" s="68"/>
    </row>
    <row r="211" spans="1:6" x14ac:dyDescent="0.35">
      <c r="A211" s="67"/>
      <c r="C211" s="47"/>
      <c r="E211" s="47"/>
      <c r="F211" s="68"/>
    </row>
    <row r="212" spans="1:6" x14ac:dyDescent="0.35">
      <c r="A212" s="67"/>
      <c r="C212" s="47"/>
      <c r="E212" s="47"/>
      <c r="F212" s="68"/>
    </row>
    <row r="213" spans="1:6" x14ac:dyDescent="0.35">
      <c r="A213" s="67"/>
      <c r="C213" s="47"/>
      <c r="E213" s="47"/>
      <c r="F213" s="68"/>
    </row>
    <row r="214" spans="1:6" x14ac:dyDescent="0.35">
      <c r="A214" s="67"/>
      <c r="C214" s="47"/>
      <c r="E214" s="47"/>
      <c r="F214" s="68"/>
    </row>
    <row r="215" spans="1:6" x14ac:dyDescent="0.35">
      <c r="A215" s="67"/>
      <c r="C215" s="47"/>
      <c r="E215" s="47"/>
      <c r="F215" s="68"/>
    </row>
    <row r="216" spans="1:6" x14ac:dyDescent="0.35">
      <c r="A216" s="67"/>
      <c r="C216" s="47"/>
      <c r="E216" s="47"/>
      <c r="F216" s="68"/>
    </row>
    <row r="217" spans="1:6" x14ac:dyDescent="0.35">
      <c r="A217" s="67"/>
      <c r="C217" s="47"/>
      <c r="E217" s="47"/>
      <c r="F217" s="68"/>
    </row>
    <row r="218" spans="1:6" x14ac:dyDescent="0.35">
      <c r="A218" s="67"/>
      <c r="C218" s="47"/>
      <c r="E218" s="47"/>
      <c r="F218" s="68"/>
    </row>
    <row r="219" spans="1:6" x14ac:dyDescent="0.35">
      <c r="A219" s="67"/>
      <c r="C219" s="47"/>
      <c r="E219" s="47"/>
      <c r="F219" s="68"/>
    </row>
    <row r="220" spans="1:6" ht="15" customHeight="1" x14ac:dyDescent="0.35">
      <c r="A220" s="67"/>
      <c r="C220" s="47"/>
      <c r="E220" s="47"/>
      <c r="F220" s="68"/>
    </row>
    <row r="221" spans="1:6" x14ac:dyDescent="0.35">
      <c r="A221" s="67"/>
      <c r="C221" s="47"/>
      <c r="E221" s="47"/>
      <c r="F221" s="68"/>
    </row>
    <row r="222" spans="1:6" x14ac:dyDescent="0.35">
      <c r="A222" s="67"/>
      <c r="C222" s="47"/>
      <c r="E222" s="47"/>
      <c r="F222" s="68"/>
    </row>
    <row r="223" spans="1:6" x14ac:dyDescent="0.35">
      <c r="A223" s="67"/>
      <c r="C223" s="47"/>
      <c r="E223" s="47"/>
      <c r="F223" s="68"/>
    </row>
    <row r="224" spans="1:6" x14ac:dyDescent="0.35">
      <c r="A224" s="67"/>
      <c r="C224" s="47"/>
      <c r="E224" s="47"/>
      <c r="F224" s="68"/>
    </row>
    <row r="225" spans="1:6" ht="15" customHeight="1" x14ac:dyDescent="0.35">
      <c r="A225" s="67"/>
      <c r="C225" s="47"/>
      <c r="E225" s="47"/>
      <c r="F225" s="68"/>
    </row>
    <row r="226" spans="1:6" x14ac:dyDescent="0.35">
      <c r="A226" s="67"/>
      <c r="C226" s="47"/>
      <c r="E226" s="47"/>
      <c r="F226" s="68"/>
    </row>
    <row r="227" spans="1:6" x14ac:dyDescent="0.35">
      <c r="A227" s="67"/>
      <c r="C227" s="47"/>
      <c r="E227" s="47"/>
      <c r="F227" s="68"/>
    </row>
    <row r="228" spans="1:6" x14ac:dyDescent="0.35">
      <c r="A228" s="67"/>
      <c r="C228" s="47"/>
      <c r="E228" s="47"/>
      <c r="F228" s="68"/>
    </row>
    <row r="229" spans="1:6" x14ac:dyDescent="0.35">
      <c r="A229" s="67"/>
      <c r="C229" s="47"/>
      <c r="E229" s="47"/>
      <c r="F229" s="68"/>
    </row>
    <row r="230" spans="1:6" x14ac:dyDescent="0.35">
      <c r="A230" s="67"/>
      <c r="C230" s="47"/>
      <c r="E230" s="47"/>
      <c r="F230" s="68"/>
    </row>
    <row r="231" spans="1:6" x14ac:dyDescent="0.35">
      <c r="A231" s="67"/>
      <c r="C231" s="47"/>
      <c r="E231" s="47"/>
      <c r="F231" s="68"/>
    </row>
    <row r="232" spans="1:6" x14ac:dyDescent="0.35">
      <c r="A232" s="67"/>
      <c r="C232" s="47"/>
      <c r="E232" s="47"/>
      <c r="F232" s="68"/>
    </row>
    <row r="233" spans="1:6" x14ac:dyDescent="0.35">
      <c r="A233" s="67"/>
      <c r="C233" s="47"/>
      <c r="E233" s="47"/>
      <c r="F233" s="68"/>
    </row>
    <row r="234" spans="1:6" x14ac:dyDescent="0.35">
      <c r="A234" s="67"/>
      <c r="C234" s="47"/>
      <c r="E234" s="47"/>
      <c r="F234" s="68"/>
    </row>
    <row r="235" spans="1:6" x14ac:dyDescent="0.35">
      <c r="A235" s="67"/>
      <c r="C235" s="47"/>
      <c r="E235" s="47"/>
      <c r="F235" s="68"/>
    </row>
    <row r="236" spans="1:6" x14ac:dyDescent="0.35">
      <c r="A236" s="67"/>
      <c r="C236" s="47"/>
      <c r="E236" s="47"/>
      <c r="F236" s="68"/>
    </row>
    <row r="237" spans="1:6" ht="15" customHeight="1" x14ac:dyDescent="0.35">
      <c r="A237" s="67"/>
      <c r="C237" s="47"/>
      <c r="E237" s="47"/>
      <c r="F237" s="68"/>
    </row>
    <row r="238" spans="1:6" x14ac:dyDescent="0.35">
      <c r="A238" s="67"/>
      <c r="C238" s="47"/>
      <c r="E238" s="47"/>
      <c r="F238" s="68"/>
    </row>
    <row r="239" spans="1:6" x14ac:dyDescent="0.35">
      <c r="A239" s="67"/>
      <c r="C239" s="47"/>
      <c r="E239" s="47"/>
      <c r="F239" s="68"/>
    </row>
    <row r="240" spans="1:6" x14ac:dyDescent="0.35">
      <c r="A240" s="67"/>
      <c r="C240" s="47"/>
      <c r="E240" s="47"/>
      <c r="F240" s="68"/>
    </row>
    <row r="241" spans="1:6" x14ac:dyDescent="0.35">
      <c r="A241" s="67"/>
      <c r="C241" s="47"/>
      <c r="E241" s="47"/>
      <c r="F241" s="68"/>
    </row>
    <row r="242" spans="1:6" x14ac:dyDescent="0.35">
      <c r="A242" s="67"/>
      <c r="C242" s="47"/>
      <c r="E242" s="47"/>
      <c r="F242" s="68"/>
    </row>
    <row r="243" spans="1:6" x14ac:dyDescent="0.35">
      <c r="A243" s="67"/>
      <c r="C243" s="47"/>
      <c r="E243" s="47"/>
      <c r="F243" s="68"/>
    </row>
    <row r="244" spans="1:6" x14ac:dyDescent="0.35">
      <c r="A244" s="67"/>
      <c r="C244" s="47"/>
      <c r="E244" s="47"/>
      <c r="F244" s="68"/>
    </row>
    <row r="245" spans="1:6" x14ac:dyDescent="0.35">
      <c r="A245" s="67"/>
      <c r="C245" s="47"/>
      <c r="E245" s="47"/>
      <c r="F245" s="68"/>
    </row>
    <row r="246" spans="1:6" x14ac:dyDescent="0.35">
      <c r="A246" s="67"/>
      <c r="C246" s="47"/>
      <c r="E246" s="47"/>
      <c r="F246" s="68"/>
    </row>
    <row r="247" spans="1:6" x14ac:dyDescent="0.35">
      <c r="A247" s="67"/>
      <c r="C247" s="47"/>
      <c r="E247" s="47"/>
      <c r="F247" s="68"/>
    </row>
    <row r="248" spans="1:6" ht="15" customHeight="1" x14ac:dyDescent="0.35">
      <c r="A248" s="67"/>
      <c r="C248" s="47"/>
      <c r="E248" s="47"/>
      <c r="F248" s="68"/>
    </row>
    <row r="249" spans="1:6" x14ac:dyDescent="0.35">
      <c r="A249" s="67"/>
      <c r="C249" s="47"/>
      <c r="E249" s="47"/>
      <c r="F249" s="68"/>
    </row>
    <row r="250" spans="1:6" x14ac:dyDescent="0.35">
      <c r="A250" s="67"/>
      <c r="C250" s="47"/>
      <c r="E250" s="47"/>
      <c r="F250" s="68"/>
    </row>
    <row r="251" spans="1:6" x14ac:dyDescent="0.35">
      <c r="A251" s="67"/>
      <c r="C251" s="47"/>
      <c r="E251" s="47"/>
      <c r="F251" s="68"/>
    </row>
    <row r="252" spans="1:6" x14ac:dyDescent="0.35">
      <c r="A252" s="67"/>
      <c r="C252" s="47"/>
      <c r="E252" s="47"/>
      <c r="F252" s="68"/>
    </row>
    <row r="253" spans="1:6" x14ac:dyDescent="0.35">
      <c r="A253" s="67"/>
      <c r="C253" s="47"/>
      <c r="E253" s="47"/>
      <c r="F253" s="68"/>
    </row>
    <row r="254" spans="1:6" x14ac:dyDescent="0.35">
      <c r="A254" s="67"/>
      <c r="C254" s="47"/>
      <c r="E254" s="47"/>
      <c r="F254" s="68"/>
    </row>
    <row r="255" spans="1:6" ht="15" customHeight="1" x14ac:dyDescent="0.35">
      <c r="A255" s="67"/>
      <c r="C255" s="47"/>
      <c r="E255" s="47"/>
      <c r="F255" s="68"/>
    </row>
    <row r="256" spans="1:6" x14ac:dyDescent="0.35">
      <c r="A256" s="67"/>
      <c r="C256" s="47"/>
      <c r="E256" s="47"/>
      <c r="F256" s="68"/>
    </row>
    <row r="257" spans="1:6" x14ac:dyDescent="0.35">
      <c r="A257" s="67"/>
      <c r="C257" s="47"/>
      <c r="E257" s="47"/>
      <c r="F257" s="68"/>
    </row>
    <row r="258" spans="1:6" ht="15" customHeight="1" x14ac:dyDescent="0.35">
      <c r="A258" s="67"/>
      <c r="C258" s="47"/>
      <c r="E258" s="47"/>
      <c r="F258" s="68"/>
    </row>
    <row r="259" spans="1:6" x14ac:dyDescent="0.35">
      <c r="A259" s="67"/>
      <c r="C259" s="47"/>
      <c r="E259" s="47"/>
      <c r="F259" s="68"/>
    </row>
    <row r="260" spans="1:6" x14ac:dyDescent="0.35">
      <c r="A260" s="67"/>
      <c r="C260" s="47"/>
      <c r="E260" s="47"/>
      <c r="F260" s="68"/>
    </row>
    <row r="261" spans="1:6" x14ac:dyDescent="0.35">
      <c r="A261" s="67"/>
      <c r="C261" s="47"/>
      <c r="E261" s="47"/>
      <c r="F261" s="68"/>
    </row>
    <row r="262" spans="1:6" x14ac:dyDescent="0.35">
      <c r="A262" s="67"/>
      <c r="C262" s="47"/>
      <c r="E262" s="47"/>
      <c r="F262" s="68"/>
    </row>
    <row r="263" spans="1:6" x14ac:dyDescent="0.35">
      <c r="A263" s="67"/>
      <c r="C263" s="47"/>
      <c r="E263" s="47"/>
      <c r="F263" s="68"/>
    </row>
    <row r="264" spans="1:6" x14ac:dyDescent="0.35">
      <c r="A264" s="67"/>
      <c r="C264" s="47"/>
      <c r="E264" s="47"/>
      <c r="F264" s="68"/>
    </row>
    <row r="265" spans="1:6" x14ac:dyDescent="0.35">
      <c r="A265" s="67"/>
      <c r="C265" s="47"/>
      <c r="E265" s="47"/>
      <c r="F265" s="68"/>
    </row>
    <row r="266" spans="1:6" x14ac:dyDescent="0.35">
      <c r="A266" s="67"/>
      <c r="C266" s="47"/>
      <c r="E266" s="47"/>
      <c r="F266" s="68"/>
    </row>
    <row r="267" spans="1:6" x14ac:dyDescent="0.35">
      <c r="A267" s="67"/>
      <c r="C267" s="47"/>
      <c r="E267" s="47"/>
      <c r="F267" s="68"/>
    </row>
    <row r="268" spans="1:6" x14ac:dyDescent="0.35">
      <c r="A268" s="67"/>
      <c r="C268" s="47"/>
      <c r="E268" s="47"/>
      <c r="F268" s="68"/>
    </row>
    <row r="269" spans="1:6" x14ac:dyDescent="0.35">
      <c r="A269" s="67"/>
      <c r="C269" s="47"/>
      <c r="E269" s="47"/>
      <c r="F269" s="68"/>
    </row>
    <row r="270" spans="1:6" x14ac:dyDescent="0.35">
      <c r="A270" s="67"/>
      <c r="C270" s="47"/>
      <c r="E270" s="47"/>
      <c r="F270" s="68"/>
    </row>
    <row r="271" spans="1:6" x14ac:dyDescent="0.35">
      <c r="A271" s="67"/>
      <c r="C271" s="47"/>
      <c r="E271" s="47"/>
      <c r="F271" s="68"/>
    </row>
    <row r="272" spans="1:6" x14ac:dyDescent="0.35">
      <c r="A272" s="67"/>
      <c r="C272" s="47"/>
      <c r="E272" s="47"/>
      <c r="F272" s="68"/>
    </row>
    <row r="273" spans="1:6" x14ac:dyDescent="0.35">
      <c r="A273" s="67"/>
      <c r="C273" s="47"/>
      <c r="E273" s="47"/>
      <c r="F273" s="68"/>
    </row>
    <row r="274" spans="1:6" x14ac:dyDescent="0.35">
      <c r="A274" s="67"/>
      <c r="C274" s="47"/>
      <c r="E274" s="47"/>
      <c r="F274" s="68"/>
    </row>
    <row r="275" spans="1:6" x14ac:dyDescent="0.35">
      <c r="A275" s="67"/>
      <c r="C275" s="47"/>
      <c r="E275" s="47"/>
      <c r="F275" s="68"/>
    </row>
    <row r="276" spans="1:6" x14ac:dyDescent="0.35">
      <c r="A276" s="67"/>
      <c r="C276" s="47"/>
      <c r="E276" s="47"/>
      <c r="F276" s="68"/>
    </row>
    <row r="277" spans="1:6" ht="15" customHeight="1" x14ac:dyDescent="0.35">
      <c r="A277" s="67"/>
      <c r="C277" s="47"/>
      <c r="E277" s="47"/>
      <c r="F277" s="68"/>
    </row>
    <row r="278" spans="1:6" x14ac:dyDescent="0.35">
      <c r="A278" s="67"/>
      <c r="C278" s="47"/>
      <c r="E278" s="47"/>
      <c r="F278" s="68"/>
    </row>
    <row r="279" spans="1:6" x14ac:dyDescent="0.35">
      <c r="A279" s="67"/>
      <c r="C279" s="47"/>
      <c r="E279" s="47"/>
      <c r="F279" s="68"/>
    </row>
    <row r="280" spans="1:6" x14ac:dyDescent="0.35">
      <c r="A280" s="67"/>
      <c r="C280" s="47"/>
      <c r="E280" s="47"/>
      <c r="F280" s="68"/>
    </row>
    <row r="281" spans="1:6" x14ac:dyDescent="0.35">
      <c r="A281" s="67"/>
      <c r="C281" s="47"/>
      <c r="E281" s="47"/>
      <c r="F281" s="68"/>
    </row>
    <row r="282" spans="1:6" ht="15" customHeight="1" x14ac:dyDescent="0.35">
      <c r="A282" s="67"/>
      <c r="C282" s="47"/>
      <c r="E282" s="47"/>
      <c r="F282" s="68"/>
    </row>
    <row r="283" spans="1:6" x14ac:dyDescent="0.35">
      <c r="A283" s="67"/>
      <c r="C283" s="47"/>
      <c r="E283" s="47"/>
      <c r="F283" s="68"/>
    </row>
    <row r="284" spans="1:6" ht="15" customHeight="1" x14ac:dyDescent="0.35">
      <c r="A284" s="67"/>
      <c r="C284" s="47"/>
      <c r="E284" s="47"/>
      <c r="F284" s="68"/>
    </row>
    <row r="285" spans="1:6" x14ac:dyDescent="0.35">
      <c r="A285" s="67"/>
      <c r="C285" s="47"/>
      <c r="E285" s="47"/>
      <c r="F285" s="68"/>
    </row>
    <row r="286" spans="1:6" x14ac:dyDescent="0.35">
      <c r="A286" s="67"/>
      <c r="C286" s="47"/>
      <c r="E286" s="47"/>
      <c r="F286" s="68"/>
    </row>
    <row r="287" spans="1:6" x14ac:dyDescent="0.35">
      <c r="A287" s="67"/>
      <c r="C287" s="47"/>
      <c r="E287" s="47"/>
      <c r="F287" s="68"/>
    </row>
    <row r="288" spans="1:6" x14ac:dyDescent="0.35">
      <c r="A288" s="67"/>
      <c r="C288" s="47"/>
      <c r="E288" s="47"/>
      <c r="F288" s="68"/>
    </row>
    <row r="289" spans="1:6" x14ac:dyDescent="0.35">
      <c r="A289" s="67"/>
      <c r="C289" s="47"/>
      <c r="E289" s="47"/>
      <c r="F289" s="68"/>
    </row>
    <row r="290" spans="1:6" x14ac:dyDescent="0.35">
      <c r="A290" s="67"/>
      <c r="C290" s="47"/>
      <c r="E290" s="47"/>
      <c r="F290" s="68"/>
    </row>
    <row r="291" spans="1:6" x14ac:dyDescent="0.35">
      <c r="A291" s="67"/>
      <c r="C291" s="47"/>
      <c r="E291" s="47"/>
      <c r="F291" s="68"/>
    </row>
    <row r="292" spans="1:6" x14ac:dyDescent="0.35">
      <c r="A292" s="67"/>
      <c r="C292" s="47"/>
      <c r="E292" s="47"/>
      <c r="F292" s="68"/>
    </row>
    <row r="293" spans="1:6" x14ac:dyDescent="0.35">
      <c r="A293" s="67"/>
      <c r="C293" s="47"/>
      <c r="E293" s="47"/>
      <c r="F293" s="68"/>
    </row>
    <row r="294" spans="1:6" x14ac:dyDescent="0.35">
      <c r="A294" s="67"/>
      <c r="C294" s="47"/>
      <c r="E294" s="47"/>
      <c r="F294" s="68"/>
    </row>
    <row r="295" spans="1:6" x14ac:dyDescent="0.35">
      <c r="A295" s="67"/>
      <c r="C295" s="47"/>
      <c r="E295" s="47"/>
      <c r="F295" s="68"/>
    </row>
    <row r="296" spans="1:6" x14ac:dyDescent="0.35">
      <c r="A296" s="67"/>
      <c r="C296" s="47"/>
      <c r="E296" s="47"/>
      <c r="F296" s="68"/>
    </row>
    <row r="297" spans="1:6" x14ac:dyDescent="0.35">
      <c r="A297" s="67"/>
      <c r="C297" s="47"/>
      <c r="E297" s="47"/>
      <c r="F297" s="68"/>
    </row>
    <row r="298" spans="1:6" ht="15" customHeight="1" x14ac:dyDescent="0.35">
      <c r="A298" s="67"/>
      <c r="C298" s="47"/>
      <c r="E298" s="47"/>
      <c r="F298" s="68"/>
    </row>
    <row r="299" spans="1:6" x14ac:dyDescent="0.35">
      <c r="A299" s="67"/>
      <c r="C299" s="47"/>
      <c r="E299" s="47"/>
      <c r="F299" s="68"/>
    </row>
    <row r="300" spans="1:6" ht="15" customHeight="1" x14ac:dyDescent="0.35">
      <c r="A300" s="67"/>
      <c r="C300" s="47"/>
      <c r="E300" s="47"/>
      <c r="F300" s="68"/>
    </row>
    <row r="301" spans="1:6" x14ac:dyDescent="0.35">
      <c r="A301" s="67"/>
      <c r="C301" s="47"/>
      <c r="E301" s="47"/>
      <c r="F301" s="68"/>
    </row>
    <row r="302" spans="1:6" x14ac:dyDescent="0.35">
      <c r="A302" s="67"/>
      <c r="C302" s="47"/>
      <c r="E302" s="47"/>
      <c r="F302" s="68"/>
    </row>
    <row r="303" spans="1:6" x14ac:dyDescent="0.35">
      <c r="A303" s="67"/>
      <c r="C303" s="47"/>
      <c r="E303" s="47"/>
      <c r="F303" s="68"/>
    </row>
    <row r="304" spans="1:6" ht="15" customHeight="1" x14ac:dyDescent="0.35">
      <c r="A304" s="67"/>
      <c r="C304" s="47"/>
      <c r="E304" s="47"/>
      <c r="F304" s="68"/>
    </row>
    <row r="305" spans="1:6" x14ac:dyDescent="0.35">
      <c r="A305" s="67"/>
      <c r="C305" s="47"/>
      <c r="E305" s="47"/>
      <c r="F305" s="68"/>
    </row>
    <row r="306" spans="1:6" x14ac:dyDescent="0.35">
      <c r="A306" s="67"/>
      <c r="C306" s="47"/>
      <c r="E306" s="47"/>
      <c r="F306" s="68"/>
    </row>
    <row r="307" spans="1:6" x14ac:dyDescent="0.35">
      <c r="A307" s="67"/>
      <c r="C307" s="47"/>
      <c r="E307" s="47"/>
      <c r="F307" s="68"/>
    </row>
    <row r="308" spans="1:6" ht="15" customHeight="1" x14ac:dyDescent="0.35">
      <c r="A308" s="67"/>
      <c r="C308" s="47"/>
      <c r="E308" s="47"/>
      <c r="F308" s="68"/>
    </row>
    <row r="309" spans="1:6" x14ac:dyDescent="0.35">
      <c r="A309" s="67"/>
      <c r="C309" s="47"/>
      <c r="E309" s="47"/>
      <c r="F309" s="68"/>
    </row>
    <row r="310" spans="1:6" x14ac:dyDescent="0.35">
      <c r="A310" s="67"/>
      <c r="C310" s="47"/>
      <c r="E310" s="47"/>
      <c r="F310" s="68"/>
    </row>
    <row r="311" spans="1:6" x14ac:dyDescent="0.35">
      <c r="A311" s="67"/>
      <c r="C311" s="47"/>
      <c r="E311" s="47"/>
      <c r="F311" s="68"/>
    </row>
    <row r="312" spans="1:6" ht="15" customHeight="1" x14ac:dyDescent="0.35">
      <c r="A312" s="67"/>
      <c r="C312" s="47"/>
      <c r="E312" s="47"/>
      <c r="F312" s="68"/>
    </row>
    <row r="313" spans="1:6" x14ac:dyDescent="0.35">
      <c r="A313" s="67"/>
      <c r="C313" s="47"/>
      <c r="E313" s="47"/>
      <c r="F313" s="68"/>
    </row>
    <row r="314" spans="1:6" x14ac:dyDescent="0.35">
      <c r="A314" s="67"/>
      <c r="C314" s="47"/>
      <c r="E314" s="47"/>
      <c r="F314" s="68"/>
    </row>
    <row r="315" spans="1:6" x14ac:dyDescent="0.35">
      <c r="A315" s="67"/>
      <c r="C315" s="47"/>
      <c r="E315" s="47"/>
      <c r="F315" s="68"/>
    </row>
    <row r="316" spans="1:6" x14ac:dyDescent="0.35">
      <c r="A316" s="67"/>
      <c r="C316" s="47"/>
      <c r="E316" s="47"/>
      <c r="F316" s="68"/>
    </row>
    <row r="317" spans="1:6" x14ac:dyDescent="0.35">
      <c r="A317" s="67"/>
      <c r="C317" s="47"/>
      <c r="E317" s="47"/>
      <c r="F317" s="68"/>
    </row>
    <row r="318" spans="1:6" ht="13.5" customHeight="1" x14ac:dyDescent="0.35">
      <c r="A318" s="67"/>
      <c r="C318" s="47"/>
      <c r="E318" s="47"/>
      <c r="F318" s="68"/>
    </row>
    <row r="319" spans="1:6" ht="13.5" customHeight="1" x14ac:dyDescent="0.35">
      <c r="A319" s="67"/>
      <c r="C319" s="47"/>
      <c r="E319" s="47"/>
      <c r="F319" s="68"/>
    </row>
    <row r="320" spans="1:6" x14ac:dyDescent="0.35">
      <c r="A320" s="67"/>
      <c r="C320" s="47"/>
      <c r="E320" s="47"/>
      <c r="F320" s="68"/>
    </row>
    <row r="321" spans="1:6" ht="15" customHeight="1" x14ac:dyDescent="0.35">
      <c r="A321" s="67"/>
      <c r="C321" s="47"/>
      <c r="E321" s="47"/>
      <c r="F321" s="68"/>
    </row>
    <row r="322" spans="1:6" x14ac:dyDescent="0.35">
      <c r="A322" s="67"/>
      <c r="C322" s="47"/>
      <c r="E322" s="47"/>
      <c r="F322" s="68"/>
    </row>
    <row r="323" spans="1:6" ht="15" customHeight="1" x14ac:dyDescent="0.35">
      <c r="A323" s="67"/>
      <c r="C323" s="47"/>
      <c r="E323" s="47"/>
      <c r="F323" s="68"/>
    </row>
    <row r="324" spans="1:6" x14ac:dyDescent="0.35">
      <c r="A324" s="67"/>
      <c r="C324" s="47"/>
      <c r="E324" s="47"/>
      <c r="F324" s="68"/>
    </row>
    <row r="325" spans="1:6" x14ac:dyDescent="0.35">
      <c r="A325" s="67"/>
      <c r="C325" s="47"/>
      <c r="E325" s="47"/>
      <c r="F325" s="68"/>
    </row>
    <row r="326" spans="1:6" x14ac:dyDescent="0.35">
      <c r="A326" s="67"/>
      <c r="C326" s="47"/>
      <c r="E326" s="47"/>
      <c r="F326" s="68"/>
    </row>
    <row r="327" spans="1:6" x14ac:dyDescent="0.35">
      <c r="A327" s="67"/>
      <c r="C327" s="47"/>
      <c r="E327" s="47"/>
      <c r="F327" s="68"/>
    </row>
    <row r="328" spans="1:6" x14ac:dyDescent="0.35">
      <c r="A328" s="67"/>
      <c r="C328" s="47"/>
      <c r="E328" s="47"/>
      <c r="F328" s="68"/>
    </row>
    <row r="329" spans="1:6" x14ac:dyDescent="0.35">
      <c r="A329" s="67"/>
      <c r="C329" s="47"/>
      <c r="E329" s="47"/>
      <c r="F329" s="68"/>
    </row>
    <row r="330" spans="1:6" x14ac:dyDescent="0.35">
      <c r="A330" s="67"/>
      <c r="C330" s="47"/>
      <c r="E330" s="47"/>
      <c r="F330" s="68"/>
    </row>
    <row r="331" spans="1:6" x14ac:dyDescent="0.35">
      <c r="A331" s="67"/>
      <c r="C331" s="47"/>
      <c r="E331" s="47"/>
      <c r="F331" s="68"/>
    </row>
    <row r="332" spans="1:6" x14ac:dyDescent="0.35">
      <c r="A332" s="67"/>
      <c r="C332" s="47"/>
      <c r="E332" s="47"/>
      <c r="F332" s="68"/>
    </row>
    <row r="333" spans="1:6" ht="15" customHeight="1" x14ac:dyDescent="0.35">
      <c r="A333" s="67"/>
      <c r="C333" s="47"/>
      <c r="E333" s="47"/>
      <c r="F333" s="68"/>
    </row>
    <row r="334" spans="1:6" x14ac:dyDescent="0.35">
      <c r="A334" s="67"/>
      <c r="C334" s="47"/>
      <c r="E334" s="47"/>
      <c r="F334" s="68"/>
    </row>
    <row r="335" spans="1:6" x14ac:dyDescent="0.35">
      <c r="A335" s="67"/>
      <c r="C335" s="47"/>
      <c r="E335" s="47"/>
      <c r="F335" s="68"/>
    </row>
    <row r="336" spans="1:6" x14ac:dyDescent="0.35">
      <c r="A336" s="67"/>
      <c r="C336" s="47"/>
      <c r="E336" s="47"/>
      <c r="F336" s="68"/>
    </row>
    <row r="337" spans="1:6" x14ac:dyDescent="0.35">
      <c r="A337" s="67"/>
      <c r="C337" s="47"/>
      <c r="E337" s="47"/>
      <c r="F337" s="68"/>
    </row>
    <row r="338" spans="1:6" ht="15" customHeight="1" x14ac:dyDescent="0.35">
      <c r="A338" s="67"/>
      <c r="C338" s="47"/>
      <c r="E338" s="47"/>
      <c r="F338" s="68"/>
    </row>
    <row r="339" spans="1:6" x14ac:dyDescent="0.35">
      <c r="A339" s="67"/>
      <c r="C339" s="47"/>
      <c r="E339" s="47"/>
      <c r="F339" s="68"/>
    </row>
    <row r="340" spans="1:6" x14ac:dyDescent="0.35">
      <c r="A340" s="67"/>
      <c r="C340" s="47"/>
      <c r="E340" s="47"/>
      <c r="F340" s="68"/>
    </row>
    <row r="341" spans="1:6" x14ac:dyDescent="0.35">
      <c r="A341" s="67"/>
      <c r="C341" s="47"/>
      <c r="E341" s="47"/>
      <c r="F341" s="68"/>
    </row>
    <row r="342" spans="1:6" x14ac:dyDescent="0.35">
      <c r="A342" s="67"/>
      <c r="C342" s="47"/>
      <c r="E342" s="47"/>
      <c r="F342" s="68"/>
    </row>
    <row r="343" spans="1:6" x14ac:dyDescent="0.35">
      <c r="A343" s="67"/>
      <c r="C343" s="47"/>
      <c r="E343" s="47"/>
      <c r="F343" s="68"/>
    </row>
    <row r="344" spans="1:6" x14ac:dyDescent="0.35">
      <c r="A344" s="67"/>
      <c r="C344" s="47"/>
      <c r="E344" s="47"/>
      <c r="F344" s="68"/>
    </row>
    <row r="345" spans="1:6" x14ac:dyDescent="0.35">
      <c r="A345" s="67"/>
      <c r="C345" s="47"/>
      <c r="E345" s="47"/>
      <c r="F345" s="68"/>
    </row>
    <row r="346" spans="1:6" x14ac:dyDescent="0.35">
      <c r="A346" s="67"/>
      <c r="C346" s="47"/>
      <c r="E346" s="47"/>
      <c r="F346" s="68"/>
    </row>
    <row r="347" spans="1:6" ht="15" customHeight="1" x14ac:dyDescent="0.35">
      <c r="A347" s="67"/>
      <c r="C347" s="47"/>
      <c r="E347" s="47"/>
      <c r="F347" s="68"/>
    </row>
    <row r="348" spans="1:6" x14ac:dyDescent="0.35">
      <c r="A348" s="67"/>
      <c r="C348" s="47"/>
      <c r="E348" s="47"/>
      <c r="F348" s="68"/>
    </row>
    <row r="349" spans="1:6" x14ac:dyDescent="0.35">
      <c r="A349" s="67"/>
      <c r="C349" s="47"/>
      <c r="E349" s="47"/>
      <c r="F349" s="68"/>
    </row>
    <row r="350" spans="1:6" x14ac:dyDescent="0.35">
      <c r="A350" s="67"/>
      <c r="C350" s="47"/>
      <c r="E350" s="47"/>
      <c r="F350" s="68"/>
    </row>
    <row r="351" spans="1:6" x14ac:dyDescent="0.35">
      <c r="A351" s="67"/>
      <c r="C351" s="47"/>
      <c r="E351" s="47"/>
      <c r="F351" s="68"/>
    </row>
    <row r="352" spans="1:6" x14ac:dyDescent="0.35">
      <c r="A352" s="67"/>
      <c r="C352" s="47"/>
      <c r="E352" s="47"/>
      <c r="F352" s="68"/>
    </row>
    <row r="353" spans="1:6" x14ac:dyDescent="0.35">
      <c r="A353" s="67"/>
      <c r="C353" s="47"/>
      <c r="E353" s="47"/>
      <c r="F353" s="68"/>
    </row>
    <row r="354" spans="1:6" x14ac:dyDescent="0.35">
      <c r="A354" s="67"/>
      <c r="C354" s="47"/>
      <c r="E354" s="47"/>
      <c r="F354" s="68"/>
    </row>
    <row r="355" spans="1:6" x14ac:dyDescent="0.35">
      <c r="A355" s="67"/>
      <c r="C355" s="47"/>
      <c r="E355" s="47"/>
      <c r="F355" s="68"/>
    </row>
    <row r="356" spans="1:6" x14ac:dyDescent="0.35">
      <c r="A356" s="67"/>
      <c r="C356" s="47"/>
      <c r="E356" s="47"/>
      <c r="F356" s="68"/>
    </row>
    <row r="357" spans="1:6" x14ac:dyDescent="0.35">
      <c r="A357" s="67"/>
      <c r="C357" s="47"/>
      <c r="E357" s="47"/>
      <c r="F357" s="68"/>
    </row>
    <row r="358" spans="1:6" ht="15" customHeight="1" x14ac:dyDescent="0.35">
      <c r="A358" s="67"/>
      <c r="C358" s="47"/>
      <c r="E358" s="47"/>
      <c r="F358" s="68"/>
    </row>
    <row r="359" spans="1:6" x14ac:dyDescent="0.35">
      <c r="A359" s="67"/>
      <c r="C359" s="47"/>
      <c r="E359" s="47"/>
      <c r="F359" s="68"/>
    </row>
    <row r="360" spans="1:6" x14ac:dyDescent="0.35">
      <c r="A360" s="67"/>
      <c r="C360" s="47"/>
      <c r="E360" s="47"/>
      <c r="F360" s="68"/>
    </row>
    <row r="361" spans="1:6" x14ac:dyDescent="0.35">
      <c r="A361" s="67"/>
      <c r="C361" s="47"/>
      <c r="E361" s="47"/>
      <c r="F361" s="68"/>
    </row>
    <row r="362" spans="1:6" x14ac:dyDescent="0.35">
      <c r="A362" s="67"/>
      <c r="C362" s="47"/>
      <c r="E362" s="47"/>
      <c r="F362" s="68"/>
    </row>
    <row r="363" spans="1:6" x14ac:dyDescent="0.35">
      <c r="A363" s="67"/>
      <c r="C363" s="47"/>
      <c r="E363" s="47"/>
      <c r="F363" s="68"/>
    </row>
    <row r="364" spans="1:6" x14ac:dyDescent="0.35">
      <c r="A364" s="67"/>
      <c r="C364" s="47"/>
      <c r="E364" s="47"/>
      <c r="F364" s="68"/>
    </row>
    <row r="365" spans="1:6" ht="15" customHeight="1" x14ac:dyDescent="0.35">
      <c r="A365" s="67"/>
      <c r="C365" s="47"/>
      <c r="E365" s="47"/>
      <c r="F365" s="68"/>
    </row>
    <row r="366" spans="1:6" x14ac:dyDescent="0.35">
      <c r="A366" s="67"/>
      <c r="C366" s="47"/>
      <c r="E366" s="47"/>
      <c r="F366" s="68"/>
    </row>
    <row r="367" spans="1:6" x14ac:dyDescent="0.35">
      <c r="A367" s="67"/>
      <c r="C367" s="47"/>
      <c r="E367" s="47"/>
      <c r="F367" s="68"/>
    </row>
    <row r="368" spans="1:6" ht="15" customHeight="1" x14ac:dyDescent="0.35">
      <c r="A368" s="67"/>
      <c r="C368" s="47"/>
      <c r="E368" s="47"/>
      <c r="F368" s="68"/>
    </row>
    <row r="369" spans="1:6" x14ac:dyDescent="0.35">
      <c r="A369" s="67"/>
      <c r="C369" s="47"/>
      <c r="E369" s="47"/>
      <c r="F369" s="68"/>
    </row>
    <row r="370" spans="1:6" x14ac:dyDescent="0.35">
      <c r="A370" s="67"/>
      <c r="C370" s="47"/>
      <c r="E370" s="47"/>
      <c r="F370" s="68"/>
    </row>
    <row r="371" spans="1:6" x14ac:dyDescent="0.35">
      <c r="A371" s="67"/>
      <c r="C371" s="47"/>
      <c r="E371" s="47"/>
      <c r="F371" s="68"/>
    </row>
    <row r="372" spans="1:6" x14ac:dyDescent="0.35">
      <c r="A372" s="67"/>
      <c r="C372" s="47"/>
      <c r="E372" s="47"/>
      <c r="F372" s="68"/>
    </row>
    <row r="373" spans="1:6" x14ac:dyDescent="0.35">
      <c r="A373" s="67"/>
      <c r="C373" s="47"/>
      <c r="E373" s="47"/>
      <c r="F373" s="68"/>
    </row>
    <row r="374" spans="1:6" x14ac:dyDescent="0.35">
      <c r="A374" s="67"/>
      <c r="C374" s="47"/>
      <c r="E374" s="47"/>
      <c r="F374" s="68"/>
    </row>
    <row r="375" spans="1:6" x14ac:dyDescent="0.35">
      <c r="A375" s="67"/>
      <c r="C375" s="47"/>
      <c r="E375" s="47"/>
      <c r="F375" s="68"/>
    </row>
    <row r="376" spans="1:6" x14ac:dyDescent="0.35">
      <c r="A376" s="67"/>
      <c r="C376" s="47"/>
      <c r="E376" s="47"/>
      <c r="F376" s="68"/>
    </row>
    <row r="377" spans="1:6" x14ac:dyDescent="0.35">
      <c r="A377" s="67"/>
      <c r="C377" s="47"/>
      <c r="E377" s="47"/>
      <c r="F377" s="68"/>
    </row>
    <row r="378" spans="1:6" x14ac:dyDescent="0.35">
      <c r="A378" s="67"/>
      <c r="C378" s="47"/>
      <c r="E378" s="47"/>
      <c r="F378" s="68"/>
    </row>
    <row r="379" spans="1:6" x14ac:dyDescent="0.35">
      <c r="A379" s="67"/>
      <c r="C379" s="47"/>
      <c r="E379" s="47"/>
      <c r="F379" s="68"/>
    </row>
    <row r="380" spans="1:6" x14ac:dyDescent="0.35">
      <c r="A380" s="67"/>
      <c r="C380" s="47"/>
      <c r="E380" s="47"/>
      <c r="F380" s="68"/>
    </row>
    <row r="381" spans="1:6" x14ac:dyDescent="0.35">
      <c r="A381" s="67"/>
      <c r="C381" s="47"/>
      <c r="E381" s="47"/>
      <c r="F381" s="68"/>
    </row>
    <row r="382" spans="1:6" x14ac:dyDescent="0.35">
      <c r="A382" s="67"/>
      <c r="C382" s="47"/>
      <c r="E382" s="47"/>
      <c r="F382" s="68"/>
    </row>
    <row r="383" spans="1:6" x14ac:dyDescent="0.35">
      <c r="A383" s="67"/>
      <c r="C383" s="47"/>
      <c r="E383" s="47"/>
      <c r="F383" s="68"/>
    </row>
    <row r="384" spans="1:6" x14ac:dyDescent="0.35">
      <c r="A384" s="67"/>
      <c r="C384" s="47"/>
      <c r="E384" s="47"/>
      <c r="F384" s="68"/>
    </row>
    <row r="385" spans="1:6" x14ac:dyDescent="0.35">
      <c r="A385" s="67"/>
      <c r="C385" s="47"/>
      <c r="E385" s="47"/>
      <c r="F385" s="68"/>
    </row>
    <row r="386" spans="1:6" x14ac:dyDescent="0.35">
      <c r="A386" s="67"/>
      <c r="C386" s="47"/>
      <c r="E386" s="47"/>
      <c r="F386" s="68"/>
    </row>
    <row r="387" spans="1:6" x14ac:dyDescent="0.35">
      <c r="A387" s="67"/>
      <c r="C387" s="47"/>
      <c r="E387" s="47"/>
      <c r="F387" s="68"/>
    </row>
    <row r="388" spans="1:6" x14ac:dyDescent="0.35">
      <c r="A388" s="67"/>
      <c r="C388" s="47"/>
      <c r="E388" s="47"/>
      <c r="F388" s="68"/>
    </row>
    <row r="389" spans="1:6" ht="15" customHeight="1" x14ac:dyDescent="0.35">
      <c r="A389" s="67"/>
      <c r="C389" s="47"/>
      <c r="E389" s="47"/>
      <c r="F389" s="68"/>
    </row>
    <row r="390" spans="1:6" x14ac:dyDescent="0.35">
      <c r="A390" s="67"/>
      <c r="C390" s="47"/>
      <c r="E390" s="47"/>
      <c r="F390" s="68"/>
    </row>
    <row r="391" spans="1:6" x14ac:dyDescent="0.35">
      <c r="A391" s="67"/>
      <c r="C391" s="47"/>
      <c r="E391" s="47"/>
      <c r="F391" s="68"/>
    </row>
    <row r="392" spans="1:6" x14ac:dyDescent="0.35">
      <c r="A392" s="67"/>
      <c r="C392" s="47"/>
      <c r="E392" s="47"/>
      <c r="F392" s="68"/>
    </row>
    <row r="393" spans="1:6" x14ac:dyDescent="0.35">
      <c r="A393" s="67"/>
      <c r="C393" s="47"/>
      <c r="E393" s="47"/>
      <c r="F393" s="68"/>
    </row>
    <row r="394" spans="1:6" ht="15" customHeight="1" x14ac:dyDescent="0.35">
      <c r="A394" s="67"/>
      <c r="C394" s="47"/>
      <c r="E394" s="47"/>
      <c r="F394" s="68"/>
    </row>
    <row r="395" spans="1:6" x14ac:dyDescent="0.35">
      <c r="A395" s="67"/>
      <c r="C395" s="47"/>
      <c r="E395" s="47"/>
      <c r="F395" s="68"/>
    </row>
    <row r="396" spans="1:6" ht="15" customHeight="1" x14ac:dyDescent="0.35">
      <c r="A396" s="67"/>
      <c r="C396" s="47"/>
      <c r="E396" s="47"/>
      <c r="F396" s="68"/>
    </row>
    <row r="397" spans="1:6" x14ac:dyDescent="0.35">
      <c r="A397" s="67"/>
      <c r="C397" s="47"/>
      <c r="E397" s="47"/>
      <c r="F397" s="68"/>
    </row>
    <row r="398" spans="1:6" x14ac:dyDescent="0.35">
      <c r="A398" s="67"/>
      <c r="C398" s="47"/>
      <c r="E398" s="47"/>
      <c r="F398" s="68"/>
    </row>
    <row r="399" spans="1:6" x14ac:dyDescent="0.35">
      <c r="A399" s="67"/>
      <c r="C399" s="47"/>
      <c r="E399" s="47"/>
      <c r="F399" s="68"/>
    </row>
    <row r="400" spans="1:6" x14ac:dyDescent="0.35">
      <c r="A400" s="67"/>
      <c r="C400" s="47"/>
      <c r="E400" s="47"/>
      <c r="F400" s="68"/>
    </row>
    <row r="401" spans="1:6" x14ac:dyDescent="0.35">
      <c r="A401" s="67"/>
      <c r="C401" s="47"/>
      <c r="E401" s="47"/>
      <c r="F401" s="68"/>
    </row>
    <row r="402" spans="1:6" x14ac:dyDescent="0.35">
      <c r="A402" s="67"/>
      <c r="C402" s="47"/>
      <c r="E402" s="47"/>
      <c r="F402" s="68"/>
    </row>
    <row r="403" spans="1:6" x14ac:dyDescent="0.35">
      <c r="A403" s="67"/>
      <c r="C403" s="47"/>
      <c r="E403" s="47"/>
      <c r="F403" s="68"/>
    </row>
    <row r="404" spans="1:6" ht="15" customHeight="1" x14ac:dyDescent="0.35">
      <c r="A404" s="67"/>
      <c r="C404" s="47"/>
      <c r="E404" s="47"/>
      <c r="F404" s="68"/>
    </row>
    <row r="405" spans="1:6" x14ac:dyDescent="0.35">
      <c r="A405" s="67"/>
      <c r="C405" s="47"/>
      <c r="E405" s="47"/>
      <c r="F405" s="68"/>
    </row>
    <row r="406" spans="1:6" x14ac:dyDescent="0.35">
      <c r="A406" s="67"/>
      <c r="C406" s="47"/>
      <c r="E406" s="47"/>
      <c r="F406" s="68"/>
    </row>
    <row r="407" spans="1:6" ht="15" customHeight="1" x14ac:dyDescent="0.35">
      <c r="A407" s="67"/>
      <c r="C407" s="47"/>
      <c r="E407" s="47"/>
      <c r="F407" s="68"/>
    </row>
    <row r="408" spans="1:6" x14ac:dyDescent="0.35">
      <c r="A408" s="67"/>
      <c r="C408" s="47"/>
      <c r="E408" s="47"/>
      <c r="F408" s="68"/>
    </row>
    <row r="409" spans="1:6" x14ac:dyDescent="0.35">
      <c r="A409" s="67"/>
      <c r="C409" s="47"/>
      <c r="E409" s="47"/>
      <c r="F409" s="68"/>
    </row>
    <row r="410" spans="1:6" x14ac:dyDescent="0.35">
      <c r="A410" s="67"/>
      <c r="C410" s="47"/>
      <c r="E410" s="47"/>
      <c r="F410" s="68"/>
    </row>
    <row r="411" spans="1:6" x14ac:dyDescent="0.35">
      <c r="A411" s="67"/>
      <c r="C411" s="47"/>
      <c r="E411" s="47"/>
      <c r="F411" s="68"/>
    </row>
    <row r="412" spans="1:6" x14ac:dyDescent="0.35">
      <c r="A412" s="67"/>
      <c r="C412" s="47"/>
      <c r="E412" s="47"/>
      <c r="F412" s="68"/>
    </row>
    <row r="413" spans="1:6" x14ac:dyDescent="0.35">
      <c r="A413" s="67"/>
      <c r="C413" s="47"/>
      <c r="E413" s="47"/>
      <c r="F413" s="68"/>
    </row>
    <row r="414" spans="1:6" x14ac:dyDescent="0.35">
      <c r="A414" s="67"/>
      <c r="C414" s="47"/>
      <c r="E414" s="47"/>
      <c r="F414" s="68"/>
    </row>
    <row r="415" spans="1:6" x14ac:dyDescent="0.35">
      <c r="A415" s="67"/>
      <c r="C415" s="47"/>
      <c r="E415" s="47"/>
      <c r="F415" s="68"/>
    </row>
    <row r="416" spans="1:6" x14ac:dyDescent="0.35">
      <c r="A416" s="67"/>
      <c r="C416" s="47"/>
      <c r="E416" s="47"/>
      <c r="F416" s="68"/>
    </row>
    <row r="417" spans="1:6" x14ac:dyDescent="0.35">
      <c r="A417" s="67"/>
      <c r="C417" s="47"/>
      <c r="E417" s="47"/>
      <c r="F417" s="68"/>
    </row>
    <row r="418" spans="1:6" x14ac:dyDescent="0.35">
      <c r="A418" s="67"/>
      <c r="C418" s="47"/>
      <c r="E418" s="47"/>
      <c r="F418" s="68"/>
    </row>
    <row r="419" spans="1:6" x14ac:dyDescent="0.35">
      <c r="A419" s="67"/>
      <c r="C419" s="47"/>
      <c r="E419" s="47"/>
      <c r="F419" s="68"/>
    </row>
    <row r="420" spans="1:6" x14ac:dyDescent="0.35">
      <c r="A420" s="67"/>
      <c r="C420" s="47"/>
      <c r="E420" s="47"/>
      <c r="F420" s="68"/>
    </row>
    <row r="421" spans="1:6" x14ac:dyDescent="0.35">
      <c r="A421" s="67"/>
      <c r="C421" s="47"/>
      <c r="E421" s="47"/>
      <c r="F421" s="68"/>
    </row>
    <row r="422" spans="1:6" x14ac:dyDescent="0.35">
      <c r="A422" s="67"/>
      <c r="C422" s="47"/>
      <c r="E422" s="47"/>
      <c r="F422" s="68"/>
    </row>
    <row r="423" spans="1:6" x14ac:dyDescent="0.35">
      <c r="A423" s="67"/>
      <c r="C423" s="47"/>
      <c r="E423" s="47"/>
      <c r="F423" s="68"/>
    </row>
    <row r="424" spans="1:6" x14ac:dyDescent="0.35">
      <c r="A424" s="67"/>
      <c r="C424" s="47"/>
      <c r="E424" s="47"/>
      <c r="F424" s="68"/>
    </row>
    <row r="425" spans="1:6" x14ac:dyDescent="0.35">
      <c r="A425" s="67"/>
      <c r="C425" s="47"/>
      <c r="E425" s="47"/>
      <c r="F425" s="68"/>
    </row>
    <row r="426" spans="1:6" x14ac:dyDescent="0.35">
      <c r="A426" s="67"/>
      <c r="C426" s="47"/>
      <c r="E426" s="47"/>
      <c r="F426" s="68"/>
    </row>
    <row r="427" spans="1:6" x14ac:dyDescent="0.35">
      <c r="A427" s="67"/>
      <c r="C427" s="47"/>
      <c r="E427" s="47"/>
      <c r="F427" s="68"/>
    </row>
    <row r="428" spans="1:6" x14ac:dyDescent="0.35">
      <c r="A428" s="67"/>
      <c r="C428" s="47"/>
      <c r="E428" s="47"/>
      <c r="F428" s="68"/>
    </row>
    <row r="429" spans="1:6" x14ac:dyDescent="0.35">
      <c r="A429" s="67"/>
      <c r="C429" s="47"/>
      <c r="E429" s="47"/>
      <c r="F429" s="68"/>
    </row>
    <row r="430" spans="1:6" x14ac:dyDescent="0.35">
      <c r="A430" s="67"/>
      <c r="C430" s="47"/>
      <c r="E430" s="47"/>
      <c r="F430" s="68"/>
    </row>
    <row r="431" spans="1:6" x14ac:dyDescent="0.35">
      <c r="A431" s="67"/>
      <c r="C431" s="47"/>
      <c r="E431" s="47"/>
      <c r="F431" s="68"/>
    </row>
    <row r="432" spans="1:6" x14ac:dyDescent="0.35">
      <c r="A432" s="67"/>
      <c r="C432" s="47"/>
      <c r="E432" s="47"/>
      <c r="F432" s="68"/>
    </row>
    <row r="433" spans="1:6" x14ac:dyDescent="0.35">
      <c r="A433" s="67"/>
      <c r="C433" s="47"/>
      <c r="E433" s="47"/>
      <c r="F433" s="68"/>
    </row>
    <row r="434" spans="1:6" x14ac:dyDescent="0.35">
      <c r="A434" s="67"/>
      <c r="C434" s="47"/>
      <c r="E434" s="47"/>
      <c r="F434" s="68"/>
    </row>
    <row r="435" spans="1:6" x14ac:dyDescent="0.35">
      <c r="A435" s="67"/>
      <c r="C435" s="47"/>
      <c r="E435" s="47"/>
      <c r="F435" s="68"/>
    </row>
    <row r="436" spans="1:6" x14ac:dyDescent="0.35">
      <c r="A436" s="67"/>
      <c r="C436" s="47"/>
      <c r="E436" s="47"/>
      <c r="F436" s="68"/>
    </row>
    <row r="437" spans="1:6" x14ac:dyDescent="0.35">
      <c r="A437" s="67"/>
      <c r="C437" s="47"/>
      <c r="E437" s="47"/>
      <c r="F437" s="68"/>
    </row>
    <row r="438" spans="1:6" x14ac:dyDescent="0.35">
      <c r="A438" s="67"/>
      <c r="C438" s="47"/>
      <c r="E438" s="47"/>
      <c r="F438" s="68"/>
    </row>
    <row r="439" spans="1:6" x14ac:dyDescent="0.35">
      <c r="A439" s="67"/>
      <c r="C439" s="47"/>
      <c r="E439" s="47"/>
      <c r="F439" s="68"/>
    </row>
    <row r="440" spans="1:6" x14ac:dyDescent="0.35">
      <c r="A440" s="67"/>
      <c r="C440" s="47"/>
      <c r="E440" s="47"/>
      <c r="F440" s="68"/>
    </row>
    <row r="441" spans="1:6" x14ac:dyDescent="0.35">
      <c r="A441" s="67"/>
      <c r="C441" s="47"/>
      <c r="E441" s="47"/>
      <c r="F441" s="68"/>
    </row>
    <row r="442" spans="1:6" x14ac:dyDescent="0.35">
      <c r="A442" s="67"/>
      <c r="C442" s="47"/>
      <c r="E442" s="47"/>
      <c r="F442" s="68"/>
    </row>
    <row r="443" spans="1:6" x14ac:dyDescent="0.35">
      <c r="A443" s="67"/>
      <c r="C443" s="47"/>
      <c r="E443" s="47"/>
      <c r="F443" s="68"/>
    </row>
    <row r="444" spans="1:6" x14ac:dyDescent="0.35">
      <c r="A444" s="67"/>
      <c r="C444" s="47"/>
      <c r="E444" s="47"/>
      <c r="F444" s="68"/>
    </row>
    <row r="445" spans="1:6" x14ac:dyDescent="0.35">
      <c r="A445" s="67"/>
      <c r="C445" s="47"/>
      <c r="E445" s="47"/>
      <c r="F445" s="68"/>
    </row>
    <row r="446" spans="1:6" x14ac:dyDescent="0.35">
      <c r="A446" s="67"/>
      <c r="C446" s="47"/>
      <c r="E446" s="47"/>
      <c r="F446" s="68"/>
    </row>
    <row r="447" spans="1:6" x14ac:dyDescent="0.35">
      <c r="A447" s="67"/>
      <c r="C447" s="47"/>
      <c r="E447" s="47"/>
      <c r="F447" s="68"/>
    </row>
    <row r="448" spans="1:6" x14ac:dyDescent="0.35">
      <c r="A448" s="67"/>
      <c r="C448" s="47"/>
      <c r="E448" s="47"/>
      <c r="F448" s="68"/>
    </row>
    <row r="449" spans="1:6" x14ac:dyDescent="0.35">
      <c r="A449" s="67"/>
      <c r="C449" s="47"/>
      <c r="E449" s="47"/>
      <c r="F449" s="68"/>
    </row>
    <row r="450" spans="1:6" x14ac:dyDescent="0.35">
      <c r="A450" s="67"/>
      <c r="C450" s="47"/>
      <c r="E450" s="47"/>
      <c r="F450" s="68"/>
    </row>
    <row r="451" spans="1:6" x14ac:dyDescent="0.35">
      <c r="A451" s="67"/>
      <c r="C451" s="47"/>
      <c r="E451" s="47"/>
      <c r="F451" s="68"/>
    </row>
    <row r="452" spans="1:6" x14ac:dyDescent="0.35">
      <c r="A452" s="67"/>
      <c r="C452" s="47"/>
      <c r="E452" s="47"/>
      <c r="F452" s="68"/>
    </row>
    <row r="453" spans="1:6" x14ac:dyDescent="0.35">
      <c r="A453" s="67"/>
      <c r="C453" s="47"/>
      <c r="E453" s="47"/>
      <c r="F453" s="68"/>
    </row>
    <row r="454" spans="1:6" x14ac:dyDescent="0.35">
      <c r="A454" s="67"/>
      <c r="C454" s="47"/>
      <c r="E454" s="47"/>
      <c r="F454" s="68"/>
    </row>
    <row r="455" spans="1:6" x14ac:dyDescent="0.35">
      <c r="A455" s="67"/>
      <c r="C455" s="47"/>
      <c r="E455" s="47"/>
      <c r="F455" s="68"/>
    </row>
    <row r="456" spans="1:6" x14ac:dyDescent="0.35">
      <c r="A456" s="67"/>
      <c r="C456" s="47"/>
      <c r="E456" s="47"/>
      <c r="F456" s="68"/>
    </row>
    <row r="457" spans="1:6" x14ac:dyDescent="0.35">
      <c r="A457" s="67"/>
      <c r="C457" s="47"/>
      <c r="E457" s="47"/>
    </row>
    <row r="458" spans="1:6" x14ac:dyDescent="0.35">
      <c r="A458" s="67"/>
      <c r="C458" s="47"/>
      <c r="E458" s="47"/>
    </row>
    <row r="459" spans="1:6" x14ac:dyDescent="0.35">
      <c r="A459" s="67"/>
      <c r="C459" s="47"/>
      <c r="E459" s="47"/>
    </row>
    <row r="460" spans="1:6" x14ac:dyDescent="0.35">
      <c r="A460" s="67"/>
      <c r="C460" s="47"/>
      <c r="E460" s="47"/>
    </row>
    <row r="461" spans="1:6" x14ac:dyDescent="0.35">
      <c r="A461" s="67"/>
      <c r="C461" s="47"/>
      <c r="E461" s="47"/>
    </row>
    <row r="462" spans="1:6" x14ac:dyDescent="0.35">
      <c r="A462" s="67"/>
      <c r="C462" s="47"/>
      <c r="E462" s="47"/>
    </row>
    <row r="463" spans="1:6" x14ac:dyDescent="0.35">
      <c r="A463" s="67"/>
      <c r="C463" s="47"/>
      <c r="E463" s="47"/>
    </row>
    <row r="464" spans="1:6" x14ac:dyDescent="0.35">
      <c r="A464" s="67"/>
      <c r="C464" s="47"/>
      <c r="E464" s="47"/>
    </row>
    <row r="465" spans="1:5" x14ac:dyDescent="0.35">
      <c r="A465" s="67"/>
      <c r="C465" s="47"/>
      <c r="E465" s="47"/>
    </row>
    <row r="466" spans="1:5" x14ac:dyDescent="0.35">
      <c r="A466" s="67"/>
      <c r="C466" s="47"/>
      <c r="E466" s="47"/>
    </row>
    <row r="467" spans="1:5" x14ac:dyDescent="0.35">
      <c r="A467" s="67"/>
      <c r="C467" s="47"/>
      <c r="E467" s="47"/>
    </row>
    <row r="468" spans="1:5" x14ac:dyDescent="0.35">
      <c r="A468" s="67"/>
      <c r="C468" s="47"/>
      <c r="E468" s="47"/>
    </row>
    <row r="469" spans="1:5" x14ac:dyDescent="0.35">
      <c r="A469" s="67"/>
      <c r="C469" s="47"/>
      <c r="E469" s="47"/>
    </row>
    <row r="470" spans="1:5" s="52" customFormat="1" ht="12.45" x14ac:dyDescent="0.3">
      <c r="A470" s="67"/>
      <c r="B470" s="7"/>
      <c r="C470" s="47"/>
      <c r="D470" s="47"/>
      <c r="E470" s="47"/>
    </row>
    <row r="471" spans="1:5" s="52" customFormat="1" ht="12.45" x14ac:dyDescent="0.3">
      <c r="A471" s="67"/>
      <c r="B471" s="7"/>
      <c r="C471" s="47"/>
      <c r="D471" s="47"/>
      <c r="E471" s="47"/>
    </row>
    <row r="472" spans="1:5" s="52" customFormat="1" ht="12.45" x14ac:dyDescent="0.3">
      <c r="A472" s="67"/>
      <c r="B472" s="7"/>
      <c r="C472" s="47"/>
      <c r="D472" s="47"/>
      <c r="E472" s="47"/>
    </row>
    <row r="473" spans="1:5" s="52" customFormat="1" ht="12.45" x14ac:dyDescent="0.3">
      <c r="A473" s="67"/>
      <c r="B473" s="7"/>
      <c r="C473" s="47"/>
      <c r="D473" s="47"/>
      <c r="E473" s="47"/>
    </row>
    <row r="474" spans="1:5" s="52" customFormat="1" ht="12.45" x14ac:dyDescent="0.3">
      <c r="A474" s="67"/>
      <c r="B474" s="7"/>
      <c r="C474" s="47"/>
      <c r="D474" s="47"/>
      <c r="E474" s="47"/>
    </row>
    <row r="475" spans="1:5" s="52" customFormat="1" ht="12.45" x14ac:dyDescent="0.3">
      <c r="A475" s="67"/>
      <c r="B475" s="7"/>
      <c r="C475" s="47"/>
      <c r="D475" s="47"/>
      <c r="E475" s="47"/>
    </row>
    <row r="476" spans="1:5" s="52" customFormat="1" ht="12.45" x14ac:dyDescent="0.3">
      <c r="A476" s="67"/>
      <c r="B476" s="7"/>
      <c r="C476" s="47"/>
      <c r="D476" s="47"/>
      <c r="E476" s="47"/>
    </row>
    <row r="477" spans="1:5" s="52" customFormat="1" ht="12.45" x14ac:dyDescent="0.3">
      <c r="A477" s="67"/>
      <c r="B477" s="7"/>
      <c r="C477" s="47"/>
      <c r="D477" s="47"/>
      <c r="E477" s="47"/>
    </row>
    <row r="478" spans="1:5" s="52" customFormat="1" ht="12.45" x14ac:dyDescent="0.3">
      <c r="A478" s="67"/>
      <c r="B478" s="7"/>
      <c r="C478" s="47"/>
      <c r="D478" s="47"/>
      <c r="E478" s="47"/>
    </row>
    <row r="479" spans="1:5" s="52" customFormat="1" ht="12.45" x14ac:dyDescent="0.3">
      <c r="A479" s="67"/>
      <c r="B479" s="7"/>
      <c r="C479" s="47"/>
      <c r="D479" s="47"/>
      <c r="E479" s="47"/>
    </row>
    <row r="480" spans="1:5" s="52" customFormat="1" ht="12.45" x14ac:dyDescent="0.3">
      <c r="A480" s="67"/>
      <c r="B480" s="7"/>
      <c r="C480" s="47"/>
      <c r="D480" s="47"/>
      <c r="E480" s="47"/>
    </row>
    <row r="481" spans="1:5" s="52" customFormat="1" ht="12.45" x14ac:dyDescent="0.3">
      <c r="A481" s="67"/>
      <c r="B481" s="7"/>
      <c r="C481" s="47"/>
      <c r="D481" s="47"/>
      <c r="E481" s="47"/>
    </row>
    <row r="482" spans="1:5" s="52" customFormat="1" ht="12.45" x14ac:dyDescent="0.3">
      <c r="A482" s="67"/>
      <c r="B482" s="7"/>
      <c r="C482" s="47"/>
      <c r="D482" s="47"/>
      <c r="E482" s="47"/>
    </row>
    <row r="483" spans="1:5" s="52" customFormat="1" ht="12.45" x14ac:dyDescent="0.3">
      <c r="A483" s="67"/>
      <c r="B483" s="7"/>
      <c r="C483" s="47"/>
      <c r="D483" s="47"/>
      <c r="E483" s="47"/>
    </row>
    <row r="484" spans="1:5" s="52" customFormat="1" ht="12.45" x14ac:dyDescent="0.3">
      <c r="A484" s="67"/>
      <c r="B484" s="7"/>
      <c r="C484" s="47"/>
      <c r="D484" s="47"/>
      <c r="E484" s="47"/>
    </row>
    <row r="485" spans="1:5" s="52" customFormat="1" ht="12.45" x14ac:dyDescent="0.3">
      <c r="A485" s="67"/>
      <c r="B485" s="7"/>
      <c r="C485" s="47"/>
      <c r="D485" s="47"/>
      <c r="E485" s="47"/>
    </row>
    <row r="486" spans="1:5" s="52" customFormat="1" ht="12.45" x14ac:dyDescent="0.3">
      <c r="A486" s="67"/>
      <c r="B486" s="7"/>
      <c r="C486" s="47"/>
      <c r="D486" s="47"/>
      <c r="E486" s="47"/>
    </row>
    <row r="487" spans="1:5" s="52" customFormat="1" ht="12.45" x14ac:dyDescent="0.3">
      <c r="A487" s="67"/>
      <c r="B487" s="7"/>
      <c r="C487" s="47"/>
      <c r="D487" s="47"/>
      <c r="E487" s="47"/>
    </row>
    <row r="488" spans="1:5" s="52" customFormat="1" ht="12.45" x14ac:dyDescent="0.3">
      <c r="A488" s="67"/>
      <c r="B488" s="7"/>
      <c r="C488" s="47"/>
      <c r="D488" s="47"/>
      <c r="E488" s="47"/>
    </row>
    <row r="489" spans="1:5" s="52" customFormat="1" ht="12.45" x14ac:dyDescent="0.3">
      <c r="A489" s="67"/>
      <c r="B489" s="7"/>
      <c r="C489" s="47"/>
      <c r="D489" s="47"/>
      <c r="E489" s="47"/>
    </row>
    <row r="490" spans="1:5" s="52" customFormat="1" ht="12.45" x14ac:dyDescent="0.3">
      <c r="A490" s="67"/>
      <c r="B490" s="7"/>
      <c r="C490" s="47"/>
      <c r="D490" s="47"/>
      <c r="E490" s="47"/>
    </row>
    <row r="491" spans="1:5" s="52" customFormat="1" ht="12.45" x14ac:dyDescent="0.3">
      <c r="A491" s="67"/>
      <c r="B491" s="7"/>
      <c r="C491" s="47"/>
      <c r="D491" s="47"/>
      <c r="E491" s="47"/>
    </row>
    <row r="492" spans="1:5" s="52" customFormat="1" ht="12.45" x14ac:dyDescent="0.3">
      <c r="A492" s="67"/>
      <c r="B492" s="7"/>
      <c r="C492" s="47"/>
      <c r="D492" s="47"/>
      <c r="E492" s="47"/>
    </row>
    <row r="493" spans="1:5" s="52" customFormat="1" ht="12.45" x14ac:dyDescent="0.3">
      <c r="A493" s="67"/>
      <c r="B493" s="7"/>
      <c r="C493" s="47"/>
      <c r="D493" s="47"/>
      <c r="E493" s="47"/>
    </row>
    <row r="494" spans="1:5" s="52" customFormat="1" ht="12.45" x14ac:dyDescent="0.3">
      <c r="A494" s="67"/>
      <c r="B494" s="7"/>
      <c r="C494" s="47"/>
      <c r="D494" s="47"/>
      <c r="E494" s="47"/>
    </row>
    <row r="495" spans="1:5" s="52" customFormat="1" ht="12.45" x14ac:dyDescent="0.3">
      <c r="A495" s="67"/>
      <c r="B495" s="7"/>
      <c r="C495" s="47"/>
      <c r="D495" s="47"/>
      <c r="E495" s="47"/>
    </row>
    <row r="496" spans="1:5" s="52" customFormat="1" ht="12.45" x14ac:dyDescent="0.3">
      <c r="A496" s="67"/>
      <c r="B496" s="7"/>
      <c r="C496" s="47"/>
      <c r="D496" s="47"/>
      <c r="E496" s="47"/>
    </row>
    <row r="497" spans="1:5" s="52" customFormat="1" ht="12.45" x14ac:dyDescent="0.3">
      <c r="A497" s="67"/>
      <c r="B497" s="7"/>
      <c r="C497" s="47"/>
      <c r="D497" s="47"/>
      <c r="E497" s="47"/>
    </row>
    <row r="498" spans="1:5" s="52" customFormat="1" ht="12.45" x14ac:dyDescent="0.3">
      <c r="A498" s="67"/>
      <c r="B498" s="7"/>
      <c r="C498" s="47"/>
      <c r="D498" s="47"/>
      <c r="E498" s="47"/>
    </row>
    <row r="499" spans="1:5" s="52" customFormat="1" ht="12.45" x14ac:dyDescent="0.3">
      <c r="A499" s="67"/>
      <c r="B499" s="7"/>
      <c r="C499" s="47"/>
      <c r="D499" s="47"/>
      <c r="E499" s="47"/>
    </row>
    <row r="500" spans="1:5" s="52" customFormat="1" ht="12.45" x14ac:dyDescent="0.3">
      <c r="A500" s="67"/>
      <c r="B500" s="7"/>
      <c r="C500" s="47"/>
      <c r="D500" s="47"/>
      <c r="E500" s="47"/>
    </row>
    <row r="501" spans="1:5" s="52" customFormat="1" ht="12.45" x14ac:dyDescent="0.3">
      <c r="A501" s="67"/>
      <c r="B501" s="7"/>
      <c r="C501" s="47"/>
      <c r="D501" s="47"/>
      <c r="E501" s="47"/>
    </row>
    <row r="502" spans="1:5" s="52" customFormat="1" ht="12.45" x14ac:dyDescent="0.3">
      <c r="A502" s="67"/>
      <c r="B502" s="7"/>
      <c r="C502" s="47"/>
      <c r="D502" s="47"/>
      <c r="E502" s="47"/>
    </row>
    <row r="503" spans="1:5" s="52" customFormat="1" ht="12.45" x14ac:dyDescent="0.3">
      <c r="A503" s="67"/>
      <c r="B503" s="7"/>
      <c r="C503" s="47"/>
      <c r="D503" s="47"/>
      <c r="E503" s="47"/>
    </row>
    <row r="504" spans="1:5" s="52" customFormat="1" ht="12.45" x14ac:dyDescent="0.3">
      <c r="A504" s="67"/>
      <c r="B504" s="7"/>
      <c r="C504" s="47"/>
      <c r="D504" s="47"/>
      <c r="E504" s="47"/>
    </row>
    <row r="505" spans="1:5" s="52" customFormat="1" ht="12.45" x14ac:dyDescent="0.3">
      <c r="A505" s="67"/>
      <c r="B505" s="7"/>
      <c r="C505" s="47"/>
      <c r="D505" s="47"/>
      <c r="E505" s="47"/>
    </row>
    <row r="506" spans="1:5" s="52" customFormat="1" ht="12.45" x14ac:dyDescent="0.3">
      <c r="A506" s="67"/>
      <c r="B506" s="7"/>
      <c r="C506" s="47"/>
      <c r="D506" s="47"/>
      <c r="E506" s="47"/>
    </row>
    <row r="507" spans="1:5" s="52" customFormat="1" ht="12.45" x14ac:dyDescent="0.3">
      <c r="A507" s="67"/>
      <c r="B507" s="7"/>
      <c r="C507" s="47"/>
      <c r="D507" s="47"/>
      <c r="E507" s="47"/>
    </row>
    <row r="508" spans="1:5" s="52" customFormat="1" ht="12.45" x14ac:dyDescent="0.3">
      <c r="A508" s="67"/>
      <c r="B508" s="7"/>
      <c r="C508" s="47"/>
      <c r="D508" s="47"/>
      <c r="E508" s="47"/>
    </row>
    <row r="509" spans="1:5" s="52" customFormat="1" ht="12.45" x14ac:dyDescent="0.3">
      <c r="A509" s="67"/>
      <c r="B509" s="7"/>
      <c r="C509" s="47"/>
      <c r="D509" s="47"/>
      <c r="E509" s="47"/>
    </row>
    <row r="510" spans="1:5" s="52" customFormat="1" ht="12.45" x14ac:dyDescent="0.3">
      <c r="A510" s="67"/>
      <c r="B510" s="7"/>
      <c r="C510" s="47"/>
      <c r="D510" s="47"/>
      <c r="E510" s="47"/>
    </row>
  </sheetData>
  <mergeCells count="1">
    <mergeCell ref="C45:E45"/>
  </mergeCells>
  <pageMargins left="0.39370078740157483" right="0.19685039370078741" top="0.59055118110236227" bottom="0.19685039370078741" header="0" footer="0.47244094488188981"/>
  <pageSetup paperSize="9" scale="90" orientation="portrait" verticalDpi="300" r:id="rId1"/>
  <headerFooter alignWithMargins="0">
    <oddHeader>&amp;CBICYCLE SHOP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54FA-1128-4BE2-BA35-0EFD288AEC71}">
  <sheetPr syncVertical="1" syncRef="A40" transitionEvaluation="1"/>
  <dimension ref="A1:F516"/>
  <sheetViews>
    <sheetView showZeros="0" view="pageBreakPreview" topLeftCell="A40" zoomScaleNormal="100" zoomScaleSheetLayoutView="100" workbookViewId="0">
      <selection activeCell="B46" sqref="B46"/>
    </sheetView>
  </sheetViews>
  <sheetFormatPr defaultColWidth="9.85546875" defaultRowHeight="15" x14ac:dyDescent="0.35"/>
  <cols>
    <col min="1" max="1" width="5.92578125" style="127" customWidth="1"/>
    <col min="2" max="2" width="53" style="138" customWidth="1"/>
    <col min="3" max="3" width="5.42578125" style="46" customWidth="1"/>
    <col min="4" max="4" width="5.140625" style="47" customWidth="1"/>
    <col min="5" max="5" width="8.85546875" style="51" customWidth="1"/>
    <col min="6" max="6" width="12.140625" style="52" customWidth="1"/>
    <col min="7" max="16384" width="9.85546875" style="1"/>
  </cols>
  <sheetData>
    <row r="1" spans="1:6" s="36" customFormat="1" ht="17.25" customHeight="1" thickTop="1" x14ac:dyDescent="0.35">
      <c r="A1" s="55" t="s">
        <v>0</v>
      </c>
      <c r="B1" s="53" t="s">
        <v>1</v>
      </c>
      <c r="C1" s="43" t="s">
        <v>2</v>
      </c>
      <c r="D1" s="42" t="s">
        <v>3</v>
      </c>
      <c r="E1" s="44" t="s">
        <v>4</v>
      </c>
      <c r="F1" s="45" t="s">
        <v>19</v>
      </c>
    </row>
    <row r="2" spans="1:6" s="36" customFormat="1" ht="17.25" customHeight="1" x14ac:dyDescent="0.35">
      <c r="A2" s="64"/>
      <c r="B2" s="134" t="s">
        <v>119</v>
      </c>
      <c r="C2" s="97"/>
      <c r="D2" s="98"/>
      <c r="E2" s="95"/>
      <c r="F2" s="96"/>
    </row>
    <row r="3" spans="1:6" s="36" customFormat="1" ht="17.25" customHeight="1" x14ac:dyDescent="0.35">
      <c r="A3" s="146"/>
      <c r="B3" s="134"/>
      <c r="C3" s="147"/>
      <c r="D3" s="98"/>
      <c r="E3" s="148"/>
      <c r="F3" s="149"/>
    </row>
    <row r="4" spans="1:6" s="36" customFormat="1" ht="17.25" customHeight="1" x14ac:dyDescent="0.35">
      <c r="A4" s="146"/>
      <c r="B4" s="134"/>
      <c r="C4" s="147"/>
      <c r="D4" s="98"/>
      <c r="E4" s="148"/>
      <c r="F4" s="149"/>
    </row>
    <row r="5" spans="1:6" s="36" customFormat="1" ht="17.25" customHeight="1" x14ac:dyDescent="0.35">
      <c r="A5" s="120">
        <v>1</v>
      </c>
      <c r="B5" s="135" t="s">
        <v>127</v>
      </c>
      <c r="C5" s="168">
        <v>1</v>
      </c>
      <c r="D5" s="140" t="s">
        <v>28</v>
      </c>
      <c r="E5" s="141"/>
      <c r="F5" s="142"/>
    </row>
    <row r="6" spans="1:6" s="36" customFormat="1" ht="17.25" customHeight="1" x14ac:dyDescent="0.35">
      <c r="A6" s="120"/>
      <c r="B6" s="135"/>
      <c r="C6" s="143"/>
      <c r="D6" s="140"/>
      <c r="E6" s="144"/>
      <c r="F6" s="145"/>
    </row>
    <row r="7" spans="1:6" x14ac:dyDescent="0.35">
      <c r="A7" s="66">
        <v>2</v>
      </c>
      <c r="B7" s="135" t="s">
        <v>120</v>
      </c>
      <c r="C7" s="168">
        <f>((5.3+6.5)*2+(9))*0.6*0.6</f>
        <v>12</v>
      </c>
      <c r="D7" s="47" t="s">
        <v>24</v>
      </c>
      <c r="E7" s="101"/>
      <c r="F7" s="49">
        <f t="shared" ref="F7:F16" si="0">E7*C7</f>
        <v>0</v>
      </c>
    </row>
    <row r="8" spans="1:6" x14ac:dyDescent="0.35">
      <c r="A8" s="120"/>
      <c r="B8" s="135"/>
      <c r="C8" s="100"/>
      <c r="E8" s="101"/>
      <c r="F8" s="49">
        <f t="shared" si="0"/>
        <v>0</v>
      </c>
    </row>
    <row r="9" spans="1:6" x14ac:dyDescent="0.35">
      <c r="A9" s="120">
        <v>3</v>
      </c>
      <c r="B9" s="135" t="s">
        <v>135</v>
      </c>
      <c r="C9" s="46">
        <f>9*0.3*1</f>
        <v>3</v>
      </c>
      <c r="D9" s="47" t="s">
        <v>24</v>
      </c>
      <c r="E9" s="109"/>
      <c r="F9" s="49">
        <f t="shared" si="0"/>
        <v>0</v>
      </c>
    </row>
    <row r="10" spans="1:6" x14ac:dyDescent="0.35">
      <c r="A10" s="120"/>
      <c r="B10" s="135"/>
      <c r="C10" s="100"/>
      <c r="E10" s="112"/>
      <c r="F10" s="49">
        <f t="shared" si="0"/>
        <v>0</v>
      </c>
    </row>
    <row r="11" spans="1:6" x14ac:dyDescent="0.35">
      <c r="A11" s="66">
        <v>4</v>
      </c>
      <c r="B11" s="135" t="s">
        <v>122</v>
      </c>
      <c r="C11" s="100">
        <f>(C7*0.3/0.6)+(C9*0.3/0.6)</f>
        <v>8</v>
      </c>
      <c r="D11" s="47" t="s">
        <v>24</v>
      </c>
      <c r="E11" s="112"/>
      <c r="F11" s="49">
        <f t="shared" si="0"/>
        <v>0</v>
      </c>
    </row>
    <row r="12" spans="1:6" x14ac:dyDescent="0.35">
      <c r="A12" s="120"/>
      <c r="B12" s="135"/>
      <c r="C12" s="100"/>
      <c r="E12" s="112"/>
      <c r="F12" s="49">
        <f t="shared" si="0"/>
        <v>0</v>
      </c>
    </row>
    <row r="13" spans="1:6" ht="23.15" x14ac:dyDescent="0.35">
      <c r="A13" s="120">
        <v>4.0999999999999996</v>
      </c>
      <c r="B13" s="135" t="s">
        <v>136</v>
      </c>
      <c r="C13" s="100">
        <f>32.6*4+0.6/0.2*32.6</f>
        <v>228</v>
      </c>
      <c r="D13" s="47" t="s">
        <v>16</v>
      </c>
      <c r="E13" s="112"/>
      <c r="F13" s="49">
        <f t="shared" si="0"/>
        <v>0</v>
      </c>
    </row>
    <row r="14" spans="1:6" x14ac:dyDescent="0.35">
      <c r="A14" s="120"/>
      <c r="B14" s="135"/>
      <c r="C14" s="100"/>
      <c r="E14" s="112"/>
      <c r="F14" s="93"/>
    </row>
    <row r="15" spans="1:6" ht="23.15" x14ac:dyDescent="0.35">
      <c r="A15" s="66">
        <v>4.2</v>
      </c>
      <c r="B15" s="135" t="s">
        <v>132</v>
      </c>
      <c r="C15" s="100">
        <f>32.6*0.5</f>
        <v>16</v>
      </c>
      <c r="D15" s="47" t="s">
        <v>23</v>
      </c>
      <c r="E15" s="112"/>
      <c r="F15" s="49">
        <f t="shared" si="0"/>
        <v>0</v>
      </c>
    </row>
    <row r="16" spans="1:6" x14ac:dyDescent="0.35">
      <c r="A16" s="120"/>
      <c r="B16" s="135"/>
      <c r="C16" s="100"/>
      <c r="E16" s="112"/>
      <c r="F16" s="49">
        <f t="shared" si="0"/>
        <v>0</v>
      </c>
    </row>
    <row r="17" spans="1:6" ht="23.15" x14ac:dyDescent="0.35">
      <c r="A17" s="120">
        <v>4.3</v>
      </c>
      <c r="B17" s="135" t="s">
        <v>131</v>
      </c>
      <c r="C17" s="46">
        <f>(23.6+9)*3</f>
        <v>98</v>
      </c>
      <c r="D17" s="47" t="s">
        <v>23</v>
      </c>
      <c r="E17" s="109"/>
      <c r="F17" s="49">
        <f>E17*C17</f>
        <v>0</v>
      </c>
    </row>
    <row r="18" spans="1:6" x14ac:dyDescent="0.35">
      <c r="A18" s="120"/>
      <c r="B18" s="135"/>
      <c r="E18" s="109"/>
      <c r="F18" s="93"/>
    </row>
    <row r="19" spans="1:6" x14ac:dyDescent="0.35">
      <c r="A19" s="120">
        <v>4.5</v>
      </c>
      <c r="B19" s="136" t="s">
        <v>121</v>
      </c>
      <c r="C19" s="169">
        <f>0.2*0.2*3.5*9</f>
        <v>1.3</v>
      </c>
      <c r="D19" s="47" t="s">
        <v>24</v>
      </c>
      <c r="E19" s="110"/>
      <c r="F19" s="49">
        <f t="shared" ref="F19:F49" si="1">E19*C19</f>
        <v>0</v>
      </c>
    </row>
    <row r="20" spans="1:6" x14ac:dyDescent="0.35">
      <c r="A20" s="120"/>
      <c r="B20" s="136"/>
      <c r="C20" s="170"/>
      <c r="E20" s="114"/>
      <c r="F20" s="49">
        <f t="shared" si="1"/>
        <v>0</v>
      </c>
    </row>
    <row r="21" spans="1:6" x14ac:dyDescent="0.35">
      <c r="A21" s="120">
        <v>4.5999999999999996</v>
      </c>
      <c r="B21" s="136" t="s">
        <v>133</v>
      </c>
      <c r="C21" s="171">
        <f>9*4*4</f>
        <v>144</v>
      </c>
      <c r="D21" s="47" t="s">
        <v>16</v>
      </c>
      <c r="E21" s="114"/>
      <c r="F21" s="49">
        <f t="shared" si="1"/>
        <v>0</v>
      </c>
    </row>
    <row r="22" spans="1:6" x14ac:dyDescent="0.35">
      <c r="A22" s="120"/>
      <c r="B22" s="136"/>
      <c r="C22" s="171"/>
      <c r="E22" s="114"/>
      <c r="F22" s="49">
        <f t="shared" si="1"/>
        <v>0</v>
      </c>
    </row>
    <row r="23" spans="1:6" x14ac:dyDescent="0.35">
      <c r="A23" s="120">
        <v>4.7</v>
      </c>
      <c r="B23" s="136" t="s">
        <v>134</v>
      </c>
      <c r="C23" s="171">
        <f>9*3.5/0.15*0.56</f>
        <v>118</v>
      </c>
      <c r="D23" s="47" t="s">
        <v>16</v>
      </c>
      <c r="E23" s="114"/>
      <c r="F23" s="49">
        <f t="shared" si="1"/>
        <v>0</v>
      </c>
    </row>
    <row r="24" spans="1:6" x14ac:dyDescent="0.35">
      <c r="A24" s="120"/>
      <c r="B24" s="136"/>
      <c r="C24" s="100"/>
      <c r="E24" s="114"/>
      <c r="F24" s="49">
        <f t="shared" si="1"/>
        <v>0</v>
      </c>
    </row>
    <row r="25" spans="1:6" ht="24.9" x14ac:dyDescent="0.35">
      <c r="A25" s="120">
        <v>4.8</v>
      </c>
      <c r="B25" s="139" t="s">
        <v>123</v>
      </c>
      <c r="C25" s="100">
        <f>32.6*0.3</f>
        <v>10</v>
      </c>
      <c r="D25" s="47" t="s">
        <v>24</v>
      </c>
      <c r="E25" s="114"/>
      <c r="F25" s="49">
        <f t="shared" si="1"/>
        <v>0</v>
      </c>
    </row>
    <row r="26" spans="1:6" x14ac:dyDescent="0.35">
      <c r="A26" s="150"/>
      <c r="B26" s="139"/>
      <c r="C26" s="100"/>
      <c r="E26" s="114"/>
      <c r="F26" s="49">
        <f t="shared" si="1"/>
        <v>0</v>
      </c>
    </row>
    <row r="27" spans="1:6" x14ac:dyDescent="0.35">
      <c r="A27" s="172">
        <v>4.9000000000000004</v>
      </c>
      <c r="B27" s="139" t="s">
        <v>125</v>
      </c>
      <c r="C27" s="100">
        <f>4.8*4.8*3.142*12/4</f>
        <v>217</v>
      </c>
      <c r="D27" s="47" t="s">
        <v>16</v>
      </c>
      <c r="E27" s="114"/>
      <c r="F27" s="49">
        <f t="shared" si="1"/>
        <v>0</v>
      </c>
    </row>
    <row r="28" spans="1:6" x14ac:dyDescent="0.35">
      <c r="A28" s="120"/>
      <c r="B28" s="139"/>
      <c r="C28" s="100"/>
      <c r="E28" s="114"/>
      <c r="F28" s="49">
        <f t="shared" si="1"/>
        <v>0</v>
      </c>
    </row>
    <row r="29" spans="1:6" x14ac:dyDescent="0.35">
      <c r="A29" s="151">
        <v>5</v>
      </c>
      <c r="B29" s="136" t="s">
        <v>124</v>
      </c>
      <c r="C29" s="100">
        <f>C25/2</f>
        <v>5</v>
      </c>
      <c r="D29" s="47" t="s">
        <v>24</v>
      </c>
      <c r="E29" s="114"/>
      <c r="F29" s="49">
        <f t="shared" si="1"/>
        <v>0</v>
      </c>
    </row>
    <row r="30" spans="1:6" x14ac:dyDescent="0.35">
      <c r="A30" s="150"/>
      <c r="B30" s="136"/>
      <c r="C30" s="100"/>
      <c r="E30" s="114"/>
      <c r="F30" s="49">
        <f t="shared" si="1"/>
        <v>0</v>
      </c>
    </row>
    <row r="31" spans="1:6" x14ac:dyDescent="0.35">
      <c r="A31" s="151">
        <v>5.0999999999999996</v>
      </c>
      <c r="B31" s="135" t="s">
        <v>29</v>
      </c>
      <c r="C31" s="100">
        <v>1</v>
      </c>
      <c r="D31" s="47" t="s">
        <v>28</v>
      </c>
      <c r="E31" s="112"/>
      <c r="F31" s="49">
        <f t="shared" si="1"/>
        <v>0</v>
      </c>
    </row>
    <row r="32" spans="1:6" x14ac:dyDescent="0.35">
      <c r="A32" s="150"/>
      <c r="B32" s="135"/>
      <c r="C32" s="100"/>
      <c r="E32" s="112"/>
      <c r="F32" s="49">
        <f t="shared" si="1"/>
        <v>0</v>
      </c>
    </row>
    <row r="33" spans="1:6" x14ac:dyDescent="0.35">
      <c r="A33" s="120"/>
      <c r="B33" s="82"/>
      <c r="E33" s="110"/>
      <c r="F33" s="49">
        <f t="shared" si="1"/>
        <v>0</v>
      </c>
    </row>
    <row r="34" spans="1:6" x14ac:dyDescent="0.35">
      <c r="A34" s="120">
        <v>6</v>
      </c>
      <c r="B34" s="123" t="s">
        <v>31</v>
      </c>
      <c r="E34" s="110"/>
      <c r="F34" s="49">
        <f t="shared" si="1"/>
        <v>0</v>
      </c>
    </row>
    <row r="35" spans="1:6" x14ac:dyDescent="0.35">
      <c r="A35" s="120"/>
      <c r="B35" s="82"/>
      <c r="C35" s="100"/>
      <c r="E35" s="114"/>
      <c r="F35" s="49">
        <f t="shared" si="1"/>
        <v>0</v>
      </c>
    </row>
    <row r="36" spans="1:6" x14ac:dyDescent="0.35">
      <c r="A36" s="120">
        <v>6.1</v>
      </c>
      <c r="B36" s="82" t="s">
        <v>51</v>
      </c>
      <c r="C36" s="100">
        <v>1</v>
      </c>
      <c r="D36" s="47" t="s">
        <v>28</v>
      </c>
      <c r="E36" s="114"/>
      <c r="F36" s="49">
        <f t="shared" si="1"/>
        <v>0</v>
      </c>
    </row>
    <row r="37" spans="1:6" x14ac:dyDescent="0.35">
      <c r="A37" s="120"/>
      <c r="B37" s="82"/>
      <c r="E37" s="110"/>
      <c r="F37" s="49"/>
    </row>
    <row r="38" spans="1:6" ht="23.15" x14ac:dyDescent="0.35">
      <c r="A38" s="120">
        <v>6.2</v>
      </c>
      <c r="B38" s="135" t="s">
        <v>126</v>
      </c>
      <c r="C38" s="46">
        <f>6.5*5.3</f>
        <v>34</v>
      </c>
      <c r="D38" s="47" t="s">
        <v>23</v>
      </c>
      <c r="E38" s="115"/>
      <c r="F38" s="49">
        <f>E38*C38</f>
        <v>0</v>
      </c>
    </row>
    <row r="39" spans="1:6" x14ac:dyDescent="0.35">
      <c r="A39" s="150"/>
      <c r="B39" s="135"/>
      <c r="C39" s="100"/>
      <c r="E39" s="116"/>
      <c r="F39" s="49">
        <f t="shared" ref="F39:F45" si="2">E39*C39</f>
        <v>0</v>
      </c>
    </row>
    <row r="40" spans="1:6" x14ac:dyDescent="0.35">
      <c r="A40" s="172">
        <v>6.3</v>
      </c>
      <c r="B40" s="135" t="s">
        <v>52</v>
      </c>
      <c r="C40" s="100">
        <v>21</v>
      </c>
      <c r="D40" s="47" t="s">
        <v>16</v>
      </c>
      <c r="E40" s="116"/>
      <c r="F40" s="49">
        <f t="shared" si="2"/>
        <v>0</v>
      </c>
    </row>
    <row r="41" spans="1:6" ht="15" customHeight="1" x14ac:dyDescent="0.35">
      <c r="A41" s="66"/>
      <c r="B41" s="135"/>
      <c r="E41" s="115"/>
      <c r="F41" s="49">
        <f t="shared" si="2"/>
        <v>0</v>
      </c>
    </row>
    <row r="42" spans="1:6" x14ac:dyDescent="0.35">
      <c r="A42" s="66">
        <v>6.4</v>
      </c>
      <c r="B42" s="135" t="s">
        <v>137</v>
      </c>
      <c r="C42" s="46">
        <f>C38</f>
        <v>34</v>
      </c>
      <c r="D42" s="47" t="s">
        <v>23</v>
      </c>
      <c r="E42" s="115"/>
      <c r="F42" s="49">
        <f t="shared" si="2"/>
        <v>0</v>
      </c>
    </row>
    <row r="43" spans="1:6" x14ac:dyDescent="0.35">
      <c r="A43" s="66"/>
      <c r="B43" s="82"/>
      <c r="E43" s="110"/>
      <c r="F43" s="49">
        <f t="shared" si="2"/>
        <v>0</v>
      </c>
    </row>
    <row r="44" spans="1:6" ht="15" customHeight="1" x14ac:dyDescent="0.35">
      <c r="A44" s="120">
        <v>6.5</v>
      </c>
      <c r="B44" s="82" t="s">
        <v>138</v>
      </c>
      <c r="C44" s="100">
        <f>C42</f>
        <v>34</v>
      </c>
      <c r="D44" s="47" t="s">
        <v>23</v>
      </c>
      <c r="E44" s="114"/>
      <c r="F44" s="49">
        <f t="shared" si="2"/>
        <v>0</v>
      </c>
    </row>
    <row r="45" spans="1:6" x14ac:dyDescent="0.35">
      <c r="A45" s="120"/>
      <c r="B45" s="82"/>
      <c r="C45" s="100"/>
      <c r="E45" s="114"/>
      <c r="F45" s="49">
        <f t="shared" si="2"/>
        <v>0</v>
      </c>
    </row>
    <row r="46" spans="1:6" x14ac:dyDescent="0.35">
      <c r="A46" s="66"/>
      <c r="B46" s="82"/>
      <c r="E46" s="110"/>
      <c r="F46" s="49"/>
    </row>
    <row r="47" spans="1:6" x14ac:dyDescent="0.35">
      <c r="A47" s="66"/>
      <c r="B47" s="135"/>
      <c r="E47" s="115"/>
      <c r="F47" s="49"/>
    </row>
    <row r="48" spans="1:6" x14ac:dyDescent="0.35">
      <c r="A48" s="120"/>
      <c r="B48" s="135"/>
      <c r="C48" s="100"/>
      <c r="E48" s="116"/>
      <c r="F48" s="49"/>
    </row>
    <row r="49" spans="1:6" x14ac:dyDescent="0.35">
      <c r="A49" s="66"/>
      <c r="B49" s="135"/>
      <c r="E49" s="50"/>
      <c r="F49" s="49">
        <f t="shared" si="1"/>
        <v>0</v>
      </c>
    </row>
    <row r="50" spans="1:6" ht="15.45" thickBot="1" x14ac:dyDescent="0.4">
      <c r="A50" s="120"/>
      <c r="B50" s="135"/>
      <c r="C50" s="99"/>
      <c r="D50" s="99"/>
      <c r="E50" s="83"/>
      <c r="F50" s="93"/>
    </row>
    <row r="51" spans="1:6" ht="15.9" thickTop="1" thickBot="1" x14ac:dyDescent="0.4">
      <c r="A51" s="125"/>
      <c r="B51" s="137"/>
      <c r="C51" s="174" t="s">
        <v>27</v>
      </c>
      <c r="D51" s="175"/>
      <c r="E51" s="176"/>
      <c r="F51" s="117">
        <f>SUM(F5:F48)</f>
        <v>0</v>
      </c>
    </row>
    <row r="52" spans="1:6" ht="15.45" thickTop="1" x14ac:dyDescent="0.35">
      <c r="A52" s="126"/>
      <c r="C52" s="47"/>
      <c r="E52" s="47"/>
      <c r="F52" s="68"/>
    </row>
    <row r="53" spans="1:6" x14ac:dyDescent="0.35">
      <c r="A53" s="126"/>
      <c r="C53" s="47"/>
      <c r="E53" s="47"/>
      <c r="F53" s="68"/>
    </row>
    <row r="54" spans="1:6" x14ac:dyDescent="0.35">
      <c r="A54" s="126"/>
      <c r="C54" s="47"/>
      <c r="E54" s="47"/>
      <c r="F54" s="68"/>
    </row>
    <row r="55" spans="1:6" ht="15" customHeight="1" x14ac:dyDescent="0.35">
      <c r="A55" s="126"/>
      <c r="C55" s="47"/>
      <c r="E55" s="47"/>
      <c r="F55" s="68"/>
    </row>
    <row r="56" spans="1:6" x14ac:dyDescent="0.35">
      <c r="A56" s="126"/>
      <c r="C56" s="47"/>
      <c r="E56" s="47"/>
      <c r="F56" s="68"/>
    </row>
    <row r="57" spans="1:6" x14ac:dyDescent="0.35">
      <c r="A57" s="126"/>
      <c r="C57" s="47"/>
      <c r="E57" s="47"/>
      <c r="F57" s="68"/>
    </row>
    <row r="58" spans="1:6" x14ac:dyDescent="0.35">
      <c r="A58" s="126"/>
      <c r="C58" s="47"/>
      <c r="E58" s="47"/>
      <c r="F58" s="68"/>
    </row>
    <row r="59" spans="1:6" x14ac:dyDescent="0.35">
      <c r="A59" s="126"/>
      <c r="C59" s="47"/>
      <c r="E59" s="47"/>
      <c r="F59" s="68"/>
    </row>
    <row r="60" spans="1:6" ht="15" customHeight="1" x14ac:dyDescent="0.35">
      <c r="A60" s="126"/>
      <c r="C60" s="47"/>
      <c r="E60" s="47"/>
      <c r="F60" s="68"/>
    </row>
    <row r="61" spans="1:6" x14ac:dyDescent="0.35">
      <c r="A61" s="126"/>
      <c r="C61" s="47"/>
      <c r="E61" s="47"/>
      <c r="F61" s="68"/>
    </row>
    <row r="62" spans="1:6" x14ac:dyDescent="0.35">
      <c r="A62" s="126"/>
      <c r="C62" s="47"/>
      <c r="E62" s="47"/>
      <c r="F62" s="68"/>
    </row>
    <row r="63" spans="1:6" x14ac:dyDescent="0.35">
      <c r="A63" s="126"/>
      <c r="C63" s="47"/>
      <c r="E63" s="47"/>
      <c r="F63" s="68"/>
    </row>
    <row r="64" spans="1:6" x14ac:dyDescent="0.35">
      <c r="A64" s="126"/>
      <c r="C64" s="47"/>
      <c r="E64" s="47"/>
      <c r="F64" s="68"/>
    </row>
    <row r="65" spans="1:6" x14ac:dyDescent="0.35">
      <c r="A65" s="126"/>
      <c r="C65" s="47"/>
      <c r="E65" s="47"/>
      <c r="F65" s="68"/>
    </row>
    <row r="66" spans="1:6" x14ac:dyDescent="0.35">
      <c r="A66" s="126"/>
      <c r="C66" s="47"/>
      <c r="E66" s="47"/>
      <c r="F66" s="68"/>
    </row>
    <row r="67" spans="1:6" x14ac:dyDescent="0.35">
      <c r="A67" s="126"/>
      <c r="C67" s="47"/>
      <c r="E67" s="47"/>
      <c r="F67" s="68"/>
    </row>
    <row r="68" spans="1:6" x14ac:dyDescent="0.35">
      <c r="A68" s="126"/>
      <c r="C68" s="47"/>
      <c r="E68" s="47"/>
      <c r="F68" s="68"/>
    </row>
    <row r="69" spans="1:6" x14ac:dyDescent="0.35">
      <c r="A69" s="126"/>
      <c r="C69" s="47"/>
      <c r="E69" s="47"/>
      <c r="F69" s="68"/>
    </row>
    <row r="70" spans="1:6" x14ac:dyDescent="0.35">
      <c r="A70" s="126"/>
      <c r="C70" s="47"/>
      <c r="E70" s="47"/>
      <c r="F70" s="68"/>
    </row>
    <row r="71" spans="1:6" x14ac:dyDescent="0.35">
      <c r="A71" s="126"/>
      <c r="C71" s="47"/>
      <c r="E71" s="47"/>
      <c r="F71" s="68"/>
    </row>
    <row r="72" spans="1:6" x14ac:dyDescent="0.35">
      <c r="A72" s="126"/>
      <c r="C72" s="47"/>
      <c r="E72" s="47"/>
      <c r="F72" s="68"/>
    </row>
    <row r="73" spans="1:6" ht="15" customHeight="1" x14ac:dyDescent="0.35">
      <c r="A73" s="126"/>
      <c r="C73" s="47"/>
      <c r="E73" s="47"/>
      <c r="F73" s="68"/>
    </row>
    <row r="74" spans="1:6" x14ac:dyDescent="0.35">
      <c r="A74" s="126"/>
      <c r="C74" s="47"/>
      <c r="E74" s="47"/>
      <c r="F74" s="68"/>
    </row>
    <row r="75" spans="1:6" x14ac:dyDescent="0.35">
      <c r="A75" s="126"/>
      <c r="C75" s="47"/>
      <c r="E75" s="47"/>
      <c r="F75" s="68"/>
    </row>
    <row r="76" spans="1:6" x14ac:dyDescent="0.35">
      <c r="A76" s="126"/>
      <c r="C76" s="47"/>
      <c r="E76" s="47"/>
      <c r="F76" s="68"/>
    </row>
    <row r="77" spans="1:6" x14ac:dyDescent="0.35">
      <c r="A77" s="126"/>
      <c r="C77" s="47"/>
      <c r="E77" s="47"/>
      <c r="F77" s="68"/>
    </row>
    <row r="78" spans="1:6" x14ac:dyDescent="0.35">
      <c r="A78" s="126"/>
      <c r="C78" s="47"/>
      <c r="E78" s="47"/>
      <c r="F78" s="68"/>
    </row>
    <row r="79" spans="1:6" x14ac:dyDescent="0.35">
      <c r="A79" s="126"/>
      <c r="C79" s="47"/>
      <c r="E79" s="47"/>
      <c r="F79" s="68"/>
    </row>
    <row r="80" spans="1:6" x14ac:dyDescent="0.35">
      <c r="A80" s="126"/>
      <c r="C80" s="47"/>
      <c r="E80" s="47"/>
      <c r="F80" s="68"/>
    </row>
    <row r="81" spans="1:6" x14ac:dyDescent="0.35">
      <c r="A81" s="126"/>
      <c r="C81" s="47"/>
      <c r="E81" s="47"/>
      <c r="F81" s="68"/>
    </row>
    <row r="82" spans="1:6" x14ac:dyDescent="0.35">
      <c r="A82" s="126"/>
      <c r="C82" s="47"/>
      <c r="E82" s="47"/>
      <c r="F82" s="68"/>
    </row>
    <row r="83" spans="1:6" x14ac:dyDescent="0.35">
      <c r="A83" s="126"/>
      <c r="C83" s="47"/>
      <c r="E83" s="47"/>
      <c r="F83" s="68"/>
    </row>
    <row r="84" spans="1:6" x14ac:dyDescent="0.35">
      <c r="A84" s="126"/>
      <c r="C84" s="47"/>
      <c r="E84" s="47"/>
      <c r="F84" s="68"/>
    </row>
    <row r="85" spans="1:6" x14ac:dyDescent="0.35">
      <c r="A85" s="126"/>
      <c r="C85" s="47"/>
      <c r="E85" s="47"/>
      <c r="F85" s="68"/>
    </row>
    <row r="86" spans="1:6" x14ac:dyDescent="0.35">
      <c r="A86" s="126"/>
      <c r="C86" s="47"/>
      <c r="E86" s="47"/>
      <c r="F86" s="68"/>
    </row>
    <row r="87" spans="1:6" x14ac:dyDescent="0.35">
      <c r="A87" s="126"/>
      <c r="C87" s="47"/>
      <c r="E87" s="47"/>
      <c r="F87" s="68"/>
    </row>
    <row r="88" spans="1:6" x14ac:dyDescent="0.35">
      <c r="A88" s="126"/>
      <c r="C88" s="47"/>
      <c r="E88" s="47"/>
      <c r="F88" s="68"/>
    </row>
    <row r="89" spans="1:6" x14ac:dyDescent="0.35">
      <c r="A89" s="126"/>
      <c r="C89" s="47"/>
      <c r="E89" s="47"/>
      <c r="F89" s="68"/>
    </row>
    <row r="90" spans="1:6" x14ac:dyDescent="0.35">
      <c r="A90" s="126"/>
      <c r="C90" s="47"/>
      <c r="E90" s="47"/>
      <c r="F90" s="68"/>
    </row>
    <row r="91" spans="1:6" x14ac:dyDescent="0.35">
      <c r="A91" s="126"/>
      <c r="C91" s="47"/>
      <c r="E91" s="47"/>
      <c r="F91" s="68"/>
    </row>
    <row r="92" spans="1:6" x14ac:dyDescent="0.35">
      <c r="A92" s="126"/>
      <c r="C92" s="47"/>
      <c r="E92" s="47"/>
      <c r="F92" s="68"/>
    </row>
    <row r="93" spans="1:6" x14ac:dyDescent="0.35">
      <c r="A93" s="126"/>
      <c r="C93" s="47"/>
      <c r="E93" s="47"/>
      <c r="F93" s="68"/>
    </row>
    <row r="94" spans="1:6" x14ac:dyDescent="0.35">
      <c r="A94" s="126"/>
      <c r="C94" s="47"/>
      <c r="E94" s="47"/>
      <c r="F94" s="68"/>
    </row>
    <row r="95" spans="1:6" x14ac:dyDescent="0.35">
      <c r="A95" s="126"/>
      <c r="C95" s="47"/>
      <c r="E95" s="47"/>
      <c r="F95" s="68"/>
    </row>
    <row r="96" spans="1:6" x14ac:dyDescent="0.35">
      <c r="A96" s="126"/>
      <c r="C96" s="47"/>
      <c r="E96" s="47"/>
      <c r="F96" s="68"/>
    </row>
    <row r="97" spans="1:6" x14ac:dyDescent="0.35">
      <c r="A97" s="126"/>
      <c r="C97" s="47"/>
      <c r="E97" s="47"/>
      <c r="F97" s="68"/>
    </row>
    <row r="98" spans="1:6" x14ac:dyDescent="0.35">
      <c r="A98" s="126"/>
      <c r="C98" s="47"/>
      <c r="E98" s="47"/>
      <c r="F98" s="68"/>
    </row>
    <row r="99" spans="1:6" x14ac:dyDescent="0.35">
      <c r="A99" s="126"/>
      <c r="C99" s="47"/>
      <c r="E99" s="47"/>
      <c r="F99" s="68"/>
    </row>
    <row r="100" spans="1:6" x14ac:dyDescent="0.35">
      <c r="A100" s="126"/>
      <c r="C100" s="47"/>
      <c r="E100" s="47"/>
      <c r="F100" s="68"/>
    </row>
    <row r="101" spans="1:6" x14ac:dyDescent="0.35">
      <c r="A101" s="126"/>
      <c r="C101" s="47"/>
      <c r="E101" s="47"/>
      <c r="F101" s="68"/>
    </row>
    <row r="102" spans="1:6" x14ac:dyDescent="0.35">
      <c r="A102" s="126"/>
      <c r="C102" s="47"/>
      <c r="E102" s="47"/>
      <c r="F102" s="68"/>
    </row>
    <row r="103" spans="1:6" x14ac:dyDescent="0.35">
      <c r="A103" s="126"/>
      <c r="C103" s="47"/>
      <c r="E103" s="47"/>
      <c r="F103" s="68"/>
    </row>
    <row r="104" spans="1:6" x14ac:dyDescent="0.35">
      <c r="A104" s="126"/>
      <c r="C104" s="47"/>
      <c r="E104" s="47"/>
      <c r="F104" s="68"/>
    </row>
    <row r="105" spans="1:6" x14ac:dyDescent="0.35">
      <c r="A105" s="126"/>
      <c r="C105" s="47"/>
      <c r="E105" s="47"/>
      <c r="F105" s="68"/>
    </row>
    <row r="106" spans="1:6" x14ac:dyDescent="0.35">
      <c r="A106" s="126"/>
      <c r="C106" s="47"/>
      <c r="E106" s="47"/>
      <c r="F106" s="68"/>
    </row>
    <row r="107" spans="1:6" x14ac:dyDescent="0.35">
      <c r="A107" s="126"/>
      <c r="C107" s="47"/>
      <c r="E107" s="47"/>
      <c r="F107" s="68"/>
    </row>
    <row r="108" spans="1:6" x14ac:dyDescent="0.35">
      <c r="A108" s="126"/>
      <c r="C108" s="47"/>
      <c r="E108" s="47"/>
      <c r="F108" s="68"/>
    </row>
    <row r="109" spans="1:6" x14ac:dyDescent="0.35">
      <c r="A109" s="126"/>
      <c r="C109" s="47"/>
      <c r="E109" s="47"/>
      <c r="F109" s="68"/>
    </row>
    <row r="110" spans="1:6" ht="15" customHeight="1" x14ac:dyDescent="0.35">
      <c r="A110" s="126"/>
      <c r="C110" s="47"/>
      <c r="E110" s="47"/>
      <c r="F110" s="68"/>
    </row>
    <row r="111" spans="1:6" x14ac:dyDescent="0.35">
      <c r="A111" s="126"/>
      <c r="C111" s="47"/>
      <c r="E111" s="47"/>
      <c r="F111" s="68"/>
    </row>
    <row r="112" spans="1:6" x14ac:dyDescent="0.35">
      <c r="A112" s="126"/>
      <c r="C112" s="47"/>
      <c r="E112" s="47"/>
      <c r="F112" s="68"/>
    </row>
    <row r="113" spans="1:6" x14ac:dyDescent="0.35">
      <c r="A113" s="126"/>
      <c r="C113" s="47"/>
      <c r="E113" s="47"/>
      <c r="F113" s="68"/>
    </row>
    <row r="114" spans="1:6" x14ac:dyDescent="0.35">
      <c r="A114" s="126"/>
      <c r="C114" s="47"/>
      <c r="E114" s="47"/>
      <c r="F114" s="68"/>
    </row>
    <row r="115" spans="1:6" x14ac:dyDescent="0.35">
      <c r="A115" s="126"/>
      <c r="C115" s="47"/>
      <c r="E115" s="47"/>
      <c r="F115" s="68"/>
    </row>
    <row r="116" spans="1:6" x14ac:dyDescent="0.35">
      <c r="A116" s="126"/>
      <c r="C116" s="47"/>
      <c r="E116" s="47"/>
      <c r="F116" s="68"/>
    </row>
    <row r="117" spans="1:6" x14ac:dyDescent="0.35">
      <c r="A117" s="126"/>
      <c r="C117" s="47"/>
      <c r="E117" s="47"/>
      <c r="F117" s="68"/>
    </row>
    <row r="118" spans="1:6" x14ac:dyDescent="0.35">
      <c r="A118" s="126"/>
      <c r="C118" s="47"/>
      <c r="E118" s="47"/>
      <c r="F118" s="68"/>
    </row>
    <row r="119" spans="1:6" x14ac:dyDescent="0.35">
      <c r="A119" s="126"/>
      <c r="C119" s="47"/>
      <c r="E119" s="47"/>
      <c r="F119" s="68"/>
    </row>
    <row r="120" spans="1:6" x14ac:dyDescent="0.35">
      <c r="A120" s="126"/>
      <c r="C120" s="47"/>
      <c r="E120" s="47"/>
      <c r="F120" s="68"/>
    </row>
    <row r="121" spans="1:6" x14ac:dyDescent="0.35">
      <c r="A121" s="126"/>
      <c r="C121" s="47"/>
      <c r="E121" s="47"/>
      <c r="F121" s="68"/>
    </row>
    <row r="122" spans="1:6" x14ac:dyDescent="0.35">
      <c r="A122" s="126"/>
      <c r="C122" s="47"/>
      <c r="E122" s="47"/>
      <c r="F122" s="68"/>
    </row>
    <row r="123" spans="1:6" ht="15" customHeight="1" x14ac:dyDescent="0.35">
      <c r="A123" s="126"/>
      <c r="C123" s="47"/>
      <c r="E123" s="47"/>
      <c r="F123" s="68"/>
    </row>
    <row r="124" spans="1:6" x14ac:dyDescent="0.35">
      <c r="A124" s="126"/>
      <c r="C124" s="47"/>
      <c r="E124" s="47"/>
      <c r="F124" s="68"/>
    </row>
    <row r="125" spans="1:6" x14ac:dyDescent="0.35">
      <c r="A125" s="126"/>
      <c r="C125" s="47"/>
      <c r="E125" s="47"/>
      <c r="F125" s="68"/>
    </row>
    <row r="126" spans="1:6" x14ac:dyDescent="0.35">
      <c r="A126" s="126"/>
      <c r="C126" s="47"/>
      <c r="E126" s="47"/>
      <c r="F126" s="68"/>
    </row>
    <row r="127" spans="1:6" x14ac:dyDescent="0.35">
      <c r="A127" s="126"/>
      <c r="C127" s="47"/>
      <c r="E127" s="47"/>
      <c r="F127" s="68"/>
    </row>
    <row r="128" spans="1:6" x14ac:dyDescent="0.35">
      <c r="A128" s="126"/>
      <c r="C128" s="47"/>
      <c r="E128" s="47"/>
      <c r="F128" s="68"/>
    </row>
    <row r="129" spans="1:6" x14ac:dyDescent="0.35">
      <c r="A129" s="126"/>
      <c r="C129" s="47"/>
      <c r="E129" s="47"/>
      <c r="F129" s="68"/>
    </row>
    <row r="130" spans="1:6" x14ac:dyDescent="0.35">
      <c r="A130" s="126"/>
      <c r="C130" s="47"/>
      <c r="E130" s="47"/>
      <c r="F130" s="68"/>
    </row>
    <row r="131" spans="1:6" x14ac:dyDescent="0.35">
      <c r="A131" s="126"/>
      <c r="C131" s="47"/>
      <c r="E131" s="47"/>
      <c r="F131" s="68"/>
    </row>
    <row r="132" spans="1:6" x14ac:dyDescent="0.35">
      <c r="A132" s="126"/>
      <c r="C132" s="47"/>
      <c r="E132" s="47"/>
      <c r="F132" s="68"/>
    </row>
    <row r="133" spans="1:6" x14ac:dyDescent="0.35">
      <c r="A133" s="126"/>
      <c r="C133" s="47"/>
      <c r="E133" s="47"/>
      <c r="F133" s="68"/>
    </row>
    <row r="134" spans="1:6" x14ac:dyDescent="0.35">
      <c r="A134" s="126"/>
      <c r="C134" s="47"/>
      <c r="E134" s="47"/>
      <c r="F134" s="68"/>
    </row>
    <row r="135" spans="1:6" x14ac:dyDescent="0.35">
      <c r="A135" s="126"/>
      <c r="C135" s="47"/>
      <c r="E135" s="47"/>
      <c r="F135" s="68"/>
    </row>
    <row r="136" spans="1:6" x14ac:dyDescent="0.35">
      <c r="A136" s="126"/>
      <c r="C136" s="47"/>
      <c r="E136" s="47"/>
      <c r="F136" s="68"/>
    </row>
    <row r="137" spans="1:6" x14ac:dyDescent="0.35">
      <c r="A137" s="126"/>
      <c r="C137" s="47"/>
      <c r="E137" s="47"/>
      <c r="F137" s="68"/>
    </row>
    <row r="138" spans="1:6" x14ac:dyDescent="0.35">
      <c r="A138" s="126"/>
      <c r="C138" s="47"/>
      <c r="E138" s="47"/>
      <c r="F138" s="68"/>
    </row>
    <row r="139" spans="1:6" x14ac:dyDescent="0.35">
      <c r="A139" s="126"/>
      <c r="C139" s="47"/>
      <c r="E139" s="47"/>
      <c r="F139" s="68"/>
    </row>
    <row r="140" spans="1:6" x14ac:dyDescent="0.35">
      <c r="A140" s="126"/>
      <c r="C140" s="47"/>
      <c r="E140" s="47"/>
      <c r="F140" s="68"/>
    </row>
    <row r="141" spans="1:6" x14ac:dyDescent="0.35">
      <c r="A141" s="126"/>
      <c r="C141" s="47"/>
      <c r="E141" s="47"/>
      <c r="F141" s="68"/>
    </row>
    <row r="142" spans="1:6" x14ac:dyDescent="0.35">
      <c r="A142" s="126"/>
      <c r="C142" s="47"/>
      <c r="E142" s="47"/>
      <c r="F142" s="68"/>
    </row>
    <row r="143" spans="1:6" x14ac:dyDescent="0.35">
      <c r="A143" s="126"/>
      <c r="C143" s="47"/>
      <c r="E143" s="47"/>
      <c r="F143" s="68"/>
    </row>
    <row r="144" spans="1:6" x14ac:dyDescent="0.35">
      <c r="A144" s="126"/>
      <c r="C144" s="47"/>
      <c r="E144" s="47"/>
      <c r="F144" s="68"/>
    </row>
    <row r="145" spans="1:6" x14ac:dyDescent="0.35">
      <c r="A145" s="126"/>
      <c r="C145" s="47"/>
      <c r="E145" s="47"/>
      <c r="F145" s="68"/>
    </row>
    <row r="146" spans="1:6" x14ac:dyDescent="0.35">
      <c r="A146" s="126"/>
      <c r="C146" s="47"/>
      <c r="E146" s="47"/>
      <c r="F146" s="68"/>
    </row>
    <row r="147" spans="1:6" x14ac:dyDescent="0.35">
      <c r="A147" s="126"/>
      <c r="C147" s="47"/>
      <c r="E147" s="47"/>
      <c r="F147" s="68"/>
    </row>
    <row r="148" spans="1:6" x14ac:dyDescent="0.35">
      <c r="A148" s="126"/>
      <c r="C148" s="47"/>
      <c r="E148" s="47"/>
      <c r="F148" s="68"/>
    </row>
    <row r="149" spans="1:6" x14ac:dyDescent="0.35">
      <c r="A149" s="126"/>
      <c r="C149" s="47"/>
      <c r="E149" s="47"/>
      <c r="F149" s="68"/>
    </row>
    <row r="150" spans="1:6" x14ac:dyDescent="0.35">
      <c r="A150" s="126"/>
      <c r="C150" s="47"/>
      <c r="E150" s="47"/>
      <c r="F150" s="68"/>
    </row>
    <row r="151" spans="1:6" x14ac:dyDescent="0.35">
      <c r="A151" s="126"/>
      <c r="C151" s="47"/>
      <c r="E151" s="47"/>
      <c r="F151" s="68"/>
    </row>
    <row r="152" spans="1:6" x14ac:dyDescent="0.35">
      <c r="A152" s="126"/>
      <c r="C152" s="47"/>
      <c r="E152" s="47"/>
      <c r="F152" s="68"/>
    </row>
    <row r="153" spans="1:6" x14ac:dyDescent="0.35">
      <c r="A153" s="126"/>
      <c r="C153" s="47"/>
      <c r="E153" s="47"/>
      <c r="F153" s="68"/>
    </row>
    <row r="154" spans="1:6" x14ac:dyDescent="0.35">
      <c r="A154" s="126"/>
      <c r="C154" s="47"/>
      <c r="E154" s="47"/>
      <c r="F154" s="68"/>
    </row>
    <row r="155" spans="1:6" x14ac:dyDescent="0.35">
      <c r="A155" s="126"/>
      <c r="C155" s="47"/>
      <c r="E155" s="47"/>
      <c r="F155" s="68"/>
    </row>
    <row r="156" spans="1:6" x14ac:dyDescent="0.35">
      <c r="A156" s="126"/>
      <c r="C156" s="47"/>
      <c r="E156" s="47"/>
      <c r="F156" s="68"/>
    </row>
    <row r="157" spans="1:6" x14ac:dyDescent="0.35">
      <c r="A157" s="126"/>
      <c r="C157" s="47"/>
      <c r="E157" s="47"/>
      <c r="F157" s="68"/>
    </row>
    <row r="158" spans="1:6" x14ac:dyDescent="0.35">
      <c r="A158" s="126"/>
      <c r="C158" s="47"/>
      <c r="E158" s="47"/>
      <c r="F158" s="68"/>
    </row>
    <row r="159" spans="1:6" x14ac:dyDescent="0.35">
      <c r="A159" s="126"/>
      <c r="C159" s="47"/>
      <c r="E159" s="47"/>
      <c r="F159" s="68"/>
    </row>
    <row r="160" spans="1:6" x14ac:dyDescent="0.35">
      <c r="A160" s="126"/>
      <c r="C160" s="47"/>
      <c r="E160" s="47"/>
      <c r="F160" s="68"/>
    </row>
    <row r="161" spans="1:6" x14ac:dyDescent="0.35">
      <c r="A161" s="126"/>
      <c r="C161" s="47"/>
      <c r="E161" s="47"/>
      <c r="F161" s="68"/>
    </row>
    <row r="162" spans="1:6" x14ac:dyDescent="0.35">
      <c r="A162" s="126"/>
      <c r="C162" s="47"/>
      <c r="E162" s="47"/>
      <c r="F162" s="68"/>
    </row>
    <row r="163" spans="1:6" x14ac:dyDescent="0.35">
      <c r="A163" s="126"/>
      <c r="C163" s="47"/>
      <c r="E163" s="47"/>
      <c r="F163" s="68"/>
    </row>
    <row r="164" spans="1:6" x14ac:dyDescent="0.35">
      <c r="A164" s="126"/>
      <c r="C164" s="47"/>
      <c r="E164" s="47"/>
      <c r="F164" s="68"/>
    </row>
    <row r="165" spans="1:6" x14ac:dyDescent="0.35">
      <c r="A165" s="126"/>
      <c r="C165" s="47"/>
      <c r="E165" s="47"/>
      <c r="F165" s="68"/>
    </row>
    <row r="166" spans="1:6" x14ac:dyDescent="0.35">
      <c r="A166" s="126"/>
      <c r="C166" s="47"/>
      <c r="E166" s="47"/>
      <c r="F166" s="68"/>
    </row>
    <row r="167" spans="1:6" x14ac:dyDescent="0.35">
      <c r="A167" s="126"/>
      <c r="C167" s="47"/>
      <c r="E167" s="47"/>
      <c r="F167" s="68"/>
    </row>
    <row r="168" spans="1:6" ht="15" customHeight="1" x14ac:dyDescent="0.35">
      <c r="A168" s="126"/>
      <c r="C168" s="47"/>
      <c r="E168" s="47"/>
      <c r="F168" s="68"/>
    </row>
    <row r="169" spans="1:6" x14ac:dyDescent="0.35">
      <c r="A169" s="126"/>
      <c r="C169" s="47"/>
      <c r="E169" s="47"/>
      <c r="F169" s="68"/>
    </row>
    <row r="170" spans="1:6" x14ac:dyDescent="0.35">
      <c r="A170" s="126"/>
      <c r="C170" s="47"/>
      <c r="E170" s="47"/>
      <c r="F170" s="68"/>
    </row>
    <row r="171" spans="1:6" x14ac:dyDescent="0.35">
      <c r="A171" s="126"/>
      <c r="C171" s="47"/>
      <c r="E171" s="47"/>
      <c r="F171" s="68"/>
    </row>
    <row r="172" spans="1:6" x14ac:dyDescent="0.35">
      <c r="A172" s="126"/>
      <c r="C172" s="47"/>
      <c r="E172" s="47"/>
      <c r="F172" s="68"/>
    </row>
    <row r="173" spans="1:6" x14ac:dyDescent="0.35">
      <c r="A173" s="126"/>
      <c r="C173" s="47"/>
      <c r="E173" s="47"/>
      <c r="F173" s="68"/>
    </row>
    <row r="174" spans="1:6" x14ac:dyDescent="0.35">
      <c r="A174" s="126"/>
      <c r="C174" s="47"/>
      <c r="E174" s="47"/>
      <c r="F174" s="68"/>
    </row>
    <row r="175" spans="1:6" ht="15" customHeight="1" x14ac:dyDescent="0.35">
      <c r="A175" s="126"/>
      <c r="C175" s="47"/>
      <c r="E175" s="47"/>
      <c r="F175" s="68"/>
    </row>
    <row r="176" spans="1:6" x14ac:dyDescent="0.35">
      <c r="A176" s="126"/>
      <c r="C176" s="47"/>
      <c r="E176" s="47"/>
      <c r="F176" s="68"/>
    </row>
    <row r="177" spans="1:6" x14ac:dyDescent="0.35">
      <c r="A177" s="126"/>
      <c r="C177" s="47"/>
      <c r="E177" s="47"/>
      <c r="F177" s="68"/>
    </row>
    <row r="178" spans="1:6" x14ac:dyDescent="0.35">
      <c r="A178" s="126"/>
      <c r="C178" s="47"/>
      <c r="E178" s="47"/>
      <c r="F178" s="68"/>
    </row>
    <row r="179" spans="1:6" x14ac:dyDescent="0.35">
      <c r="A179" s="126"/>
      <c r="C179" s="47"/>
      <c r="E179" s="47"/>
      <c r="F179" s="68"/>
    </row>
    <row r="180" spans="1:6" ht="15" customHeight="1" x14ac:dyDescent="0.35">
      <c r="A180" s="126"/>
      <c r="C180" s="47"/>
      <c r="E180" s="47"/>
      <c r="F180" s="68"/>
    </row>
    <row r="181" spans="1:6" x14ac:dyDescent="0.35">
      <c r="A181" s="126"/>
      <c r="C181" s="47"/>
      <c r="E181" s="47"/>
      <c r="F181" s="68"/>
    </row>
    <row r="182" spans="1:6" x14ac:dyDescent="0.35">
      <c r="A182" s="126"/>
      <c r="C182" s="47"/>
      <c r="E182" s="47"/>
      <c r="F182" s="68"/>
    </row>
    <row r="183" spans="1:6" x14ac:dyDescent="0.35">
      <c r="A183" s="126"/>
      <c r="C183" s="47"/>
      <c r="E183" s="47"/>
      <c r="F183" s="68"/>
    </row>
    <row r="184" spans="1:6" x14ac:dyDescent="0.35">
      <c r="A184" s="126"/>
      <c r="C184" s="47"/>
      <c r="E184" s="47"/>
      <c r="F184" s="68"/>
    </row>
    <row r="185" spans="1:6" x14ac:dyDescent="0.35">
      <c r="A185" s="126"/>
      <c r="C185" s="47"/>
      <c r="E185" s="47"/>
      <c r="F185" s="68"/>
    </row>
    <row r="186" spans="1:6" x14ac:dyDescent="0.35">
      <c r="A186" s="126"/>
      <c r="C186" s="47"/>
      <c r="E186" s="47"/>
      <c r="F186" s="68"/>
    </row>
    <row r="187" spans="1:6" x14ac:dyDescent="0.35">
      <c r="A187" s="126"/>
      <c r="C187" s="47"/>
      <c r="E187" s="47"/>
      <c r="F187" s="68"/>
    </row>
    <row r="188" spans="1:6" x14ac:dyDescent="0.35">
      <c r="A188" s="126"/>
      <c r="C188" s="47"/>
      <c r="E188" s="47"/>
      <c r="F188" s="68"/>
    </row>
    <row r="189" spans="1:6" ht="15" customHeight="1" x14ac:dyDescent="0.35">
      <c r="A189" s="126"/>
      <c r="C189" s="47"/>
      <c r="E189" s="47"/>
      <c r="F189" s="68"/>
    </row>
    <row r="190" spans="1:6" x14ac:dyDescent="0.35">
      <c r="A190" s="126"/>
      <c r="C190" s="47"/>
      <c r="E190" s="47"/>
      <c r="F190" s="68"/>
    </row>
    <row r="191" spans="1:6" ht="15" customHeight="1" x14ac:dyDescent="0.35">
      <c r="A191" s="126"/>
      <c r="C191" s="47"/>
      <c r="E191" s="47"/>
      <c r="F191" s="68"/>
    </row>
    <row r="192" spans="1:6" x14ac:dyDescent="0.35">
      <c r="A192" s="126"/>
      <c r="C192" s="47"/>
      <c r="E192" s="47"/>
      <c r="F192" s="68"/>
    </row>
    <row r="193" spans="1:6" x14ac:dyDescent="0.35">
      <c r="A193" s="126"/>
      <c r="C193" s="47"/>
      <c r="E193" s="47"/>
      <c r="F193" s="68"/>
    </row>
    <row r="194" spans="1:6" x14ac:dyDescent="0.35">
      <c r="A194" s="126"/>
      <c r="C194" s="47"/>
      <c r="E194" s="47"/>
      <c r="F194" s="68"/>
    </row>
    <row r="195" spans="1:6" ht="15" customHeight="1" x14ac:dyDescent="0.35">
      <c r="A195" s="126"/>
      <c r="C195" s="47"/>
      <c r="E195" s="47"/>
      <c r="F195" s="68"/>
    </row>
    <row r="196" spans="1:6" x14ac:dyDescent="0.35">
      <c r="A196" s="126"/>
      <c r="C196" s="47"/>
      <c r="E196" s="47"/>
      <c r="F196" s="68"/>
    </row>
    <row r="197" spans="1:6" x14ac:dyDescent="0.35">
      <c r="A197" s="126"/>
      <c r="C197" s="47"/>
      <c r="E197" s="47"/>
      <c r="F197" s="68"/>
    </row>
    <row r="198" spans="1:6" x14ac:dyDescent="0.35">
      <c r="A198" s="126"/>
      <c r="C198" s="47"/>
      <c r="E198" s="47"/>
      <c r="F198" s="68"/>
    </row>
    <row r="199" spans="1:6" ht="15" customHeight="1" x14ac:dyDescent="0.35">
      <c r="A199" s="126"/>
      <c r="C199" s="47"/>
      <c r="E199" s="47"/>
      <c r="F199" s="68"/>
    </row>
    <row r="200" spans="1:6" x14ac:dyDescent="0.35">
      <c r="A200" s="126"/>
      <c r="C200" s="47"/>
      <c r="E200" s="47"/>
      <c r="F200" s="68"/>
    </row>
    <row r="201" spans="1:6" x14ac:dyDescent="0.35">
      <c r="A201" s="126"/>
      <c r="C201" s="47"/>
      <c r="E201" s="47"/>
      <c r="F201" s="68"/>
    </row>
    <row r="202" spans="1:6" x14ac:dyDescent="0.35">
      <c r="A202" s="126"/>
      <c r="C202" s="47"/>
      <c r="E202" s="47"/>
      <c r="F202" s="68"/>
    </row>
    <row r="203" spans="1:6" ht="15" customHeight="1" x14ac:dyDescent="0.35">
      <c r="A203" s="126"/>
      <c r="C203" s="47"/>
      <c r="E203" s="47"/>
      <c r="F203" s="68"/>
    </row>
    <row r="204" spans="1:6" x14ac:dyDescent="0.35">
      <c r="A204" s="126"/>
      <c r="C204" s="47"/>
      <c r="E204" s="47"/>
      <c r="F204" s="68"/>
    </row>
    <row r="205" spans="1:6" x14ac:dyDescent="0.35">
      <c r="A205" s="126"/>
      <c r="C205" s="47"/>
      <c r="E205" s="47"/>
      <c r="F205" s="68"/>
    </row>
    <row r="206" spans="1:6" x14ac:dyDescent="0.35">
      <c r="A206" s="126"/>
      <c r="C206" s="47"/>
      <c r="E206" s="47"/>
      <c r="F206" s="68"/>
    </row>
    <row r="207" spans="1:6" x14ac:dyDescent="0.35">
      <c r="A207" s="126"/>
      <c r="C207" s="47"/>
      <c r="E207" s="47"/>
      <c r="F207" s="68"/>
    </row>
    <row r="208" spans="1:6" x14ac:dyDescent="0.35">
      <c r="A208" s="126"/>
      <c r="C208" s="47"/>
      <c r="E208" s="47"/>
      <c r="F208" s="68"/>
    </row>
    <row r="209" spans="1:6" x14ac:dyDescent="0.35">
      <c r="A209" s="126"/>
      <c r="C209" s="47"/>
      <c r="E209" s="47"/>
      <c r="F209" s="68"/>
    </row>
    <row r="210" spans="1:6" x14ac:dyDescent="0.35">
      <c r="A210" s="126"/>
      <c r="C210" s="47"/>
      <c r="E210" s="47"/>
      <c r="F210" s="68"/>
    </row>
    <row r="211" spans="1:6" x14ac:dyDescent="0.35">
      <c r="A211" s="126"/>
      <c r="C211" s="47"/>
      <c r="E211" s="47"/>
      <c r="F211" s="68"/>
    </row>
    <row r="212" spans="1:6" x14ac:dyDescent="0.35">
      <c r="A212" s="126"/>
      <c r="C212" s="47"/>
      <c r="E212" s="47"/>
      <c r="F212" s="68"/>
    </row>
    <row r="213" spans="1:6" x14ac:dyDescent="0.35">
      <c r="A213" s="126"/>
      <c r="C213" s="47"/>
      <c r="E213" s="47"/>
      <c r="F213" s="68"/>
    </row>
    <row r="214" spans="1:6" ht="15" customHeight="1" x14ac:dyDescent="0.35">
      <c r="A214" s="126"/>
      <c r="C214" s="47"/>
      <c r="E214" s="47"/>
      <c r="F214" s="68"/>
    </row>
    <row r="215" spans="1:6" x14ac:dyDescent="0.35">
      <c r="A215" s="126"/>
      <c r="C215" s="47"/>
      <c r="E215" s="47"/>
      <c r="F215" s="68"/>
    </row>
    <row r="216" spans="1:6" ht="15" customHeight="1" x14ac:dyDescent="0.35">
      <c r="A216" s="126"/>
      <c r="C216" s="47"/>
      <c r="E216" s="47"/>
      <c r="F216" s="68"/>
    </row>
    <row r="217" spans="1:6" x14ac:dyDescent="0.35">
      <c r="A217" s="126"/>
      <c r="C217" s="47"/>
      <c r="E217" s="47"/>
      <c r="F217" s="68"/>
    </row>
    <row r="218" spans="1:6" x14ac:dyDescent="0.35">
      <c r="A218" s="126"/>
      <c r="C218" s="47"/>
      <c r="E218" s="47"/>
      <c r="F218" s="68"/>
    </row>
    <row r="219" spans="1:6" x14ac:dyDescent="0.35">
      <c r="A219" s="126"/>
      <c r="C219" s="47"/>
      <c r="E219" s="47"/>
      <c r="F219" s="68"/>
    </row>
    <row r="220" spans="1:6" x14ac:dyDescent="0.35">
      <c r="A220" s="126"/>
      <c r="C220" s="47"/>
      <c r="E220" s="47"/>
      <c r="F220" s="68"/>
    </row>
    <row r="221" spans="1:6" x14ac:dyDescent="0.35">
      <c r="A221" s="126"/>
      <c r="C221" s="47"/>
      <c r="E221" s="47"/>
      <c r="F221" s="68"/>
    </row>
    <row r="222" spans="1:6" x14ac:dyDescent="0.35">
      <c r="A222" s="126"/>
      <c r="C222" s="47"/>
      <c r="E222" s="47"/>
      <c r="F222" s="68"/>
    </row>
    <row r="223" spans="1:6" x14ac:dyDescent="0.35">
      <c r="A223" s="126"/>
      <c r="C223" s="47"/>
      <c r="E223" s="47"/>
      <c r="F223" s="68"/>
    </row>
    <row r="224" spans="1:6" x14ac:dyDescent="0.35">
      <c r="A224" s="126"/>
      <c r="C224" s="47"/>
      <c r="E224" s="47"/>
      <c r="F224" s="68"/>
    </row>
    <row r="225" spans="1:6" x14ac:dyDescent="0.35">
      <c r="A225" s="126"/>
      <c r="C225" s="47"/>
      <c r="E225" s="47"/>
      <c r="F225" s="68"/>
    </row>
    <row r="226" spans="1:6" ht="15" customHeight="1" x14ac:dyDescent="0.35">
      <c r="A226" s="126"/>
      <c r="C226" s="47"/>
      <c r="E226" s="47"/>
      <c r="F226" s="68"/>
    </row>
    <row r="227" spans="1:6" x14ac:dyDescent="0.35">
      <c r="A227" s="126"/>
      <c r="C227" s="47"/>
      <c r="E227" s="47"/>
      <c r="F227" s="68"/>
    </row>
    <row r="228" spans="1:6" x14ac:dyDescent="0.35">
      <c r="A228" s="126"/>
      <c r="C228" s="47"/>
      <c r="E228" s="47"/>
      <c r="F228" s="68"/>
    </row>
    <row r="229" spans="1:6" x14ac:dyDescent="0.35">
      <c r="A229" s="126"/>
      <c r="C229" s="47"/>
      <c r="E229" s="47"/>
      <c r="F229" s="68"/>
    </row>
    <row r="230" spans="1:6" x14ac:dyDescent="0.35">
      <c r="A230" s="126"/>
      <c r="C230" s="47"/>
      <c r="E230" s="47"/>
      <c r="F230" s="68"/>
    </row>
    <row r="231" spans="1:6" ht="15" customHeight="1" x14ac:dyDescent="0.35">
      <c r="A231" s="126"/>
      <c r="C231" s="47"/>
      <c r="E231" s="47"/>
      <c r="F231" s="68"/>
    </row>
    <row r="232" spans="1:6" x14ac:dyDescent="0.35">
      <c r="A232" s="126"/>
      <c r="C232" s="47"/>
      <c r="E232" s="47"/>
      <c r="F232" s="68"/>
    </row>
    <row r="233" spans="1:6" x14ac:dyDescent="0.35">
      <c r="A233" s="126"/>
      <c r="C233" s="47"/>
      <c r="E233" s="47"/>
      <c r="F233" s="68"/>
    </row>
    <row r="234" spans="1:6" x14ac:dyDescent="0.35">
      <c r="A234" s="126"/>
      <c r="C234" s="47"/>
      <c r="E234" s="47"/>
      <c r="F234" s="68"/>
    </row>
    <row r="235" spans="1:6" x14ac:dyDescent="0.35">
      <c r="A235" s="126"/>
      <c r="C235" s="47"/>
      <c r="E235" s="47"/>
      <c r="F235" s="68"/>
    </row>
    <row r="236" spans="1:6" x14ac:dyDescent="0.35">
      <c r="A236" s="126"/>
      <c r="C236" s="47"/>
      <c r="E236" s="47"/>
      <c r="F236" s="68"/>
    </row>
    <row r="237" spans="1:6" x14ac:dyDescent="0.35">
      <c r="A237" s="126"/>
      <c r="C237" s="47"/>
      <c r="E237" s="47"/>
      <c r="F237" s="68"/>
    </row>
    <row r="238" spans="1:6" x14ac:dyDescent="0.35">
      <c r="A238" s="126"/>
      <c r="C238" s="47"/>
      <c r="E238" s="47"/>
      <c r="F238" s="68"/>
    </row>
    <row r="239" spans="1:6" x14ac:dyDescent="0.35">
      <c r="A239" s="126"/>
      <c r="C239" s="47"/>
      <c r="E239" s="47"/>
      <c r="F239" s="68"/>
    </row>
    <row r="240" spans="1:6" x14ac:dyDescent="0.35">
      <c r="A240" s="126"/>
      <c r="C240" s="47"/>
      <c r="E240" s="47"/>
      <c r="F240" s="68"/>
    </row>
    <row r="241" spans="1:6" x14ac:dyDescent="0.35">
      <c r="A241" s="126"/>
      <c r="C241" s="47"/>
      <c r="E241" s="47"/>
      <c r="F241" s="68"/>
    </row>
    <row r="242" spans="1:6" x14ac:dyDescent="0.35">
      <c r="A242" s="126"/>
      <c r="C242" s="47"/>
      <c r="E242" s="47"/>
      <c r="F242" s="68"/>
    </row>
    <row r="243" spans="1:6" ht="15" customHeight="1" x14ac:dyDescent="0.35">
      <c r="A243" s="126"/>
      <c r="C243" s="47"/>
      <c r="E243" s="47"/>
      <c r="F243" s="68"/>
    </row>
    <row r="244" spans="1:6" x14ac:dyDescent="0.35">
      <c r="A244" s="126"/>
      <c r="C244" s="47"/>
      <c r="E244" s="47"/>
      <c r="F244" s="68"/>
    </row>
    <row r="245" spans="1:6" x14ac:dyDescent="0.35">
      <c r="A245" s="126"/>
      <c r="C245" s="47"/>
      <c r="E245" s="47"/>
      <c r="F245" s="68"/>
    </row>
    <row r="246" spans="1:6" x14ac:dyDescent="0.35">
      <c r="A246" s="126"/>
      <c r="C246" s="47"/>
      <c r="E246" s="47"/>
      <c r="F246" s="68"/>
    </row>
    <row r="247" spans="1:6" x14ac:dyDescent="0.35">
      <c r="A247" s="126"/>
      <c r="C247" s="47"/>
      <c r="E247" s="47"/>
      <c r="F247" s="68"/>
    </row>
    <row r="248" spans="1:6" x14ac:dyDescent="0.35">
      <c r="A248" s="126"/>
      <c r="C248" s="47"/>
      <c r="E248" s="47"/>
      <c r="F248" s="68"/>
    </row>
    <row r="249" spans="1:6" x14ac:dyDescent="0.35">
      <c r="A249" s="126"/>
      <c r="C249" s="47"/>
      <c r="E249" s="47"/>
      <c r="F249" s="68"/>
    </row>
    <row r="250" spans="1:6" x14ac:dyDescent="0.35">
      <c r="A250" s="126"/>
      <c r="C250" s="47"/>
      <c r="E250" s="47"/>
      <c r="F250" s="68"/>
    </row>
    <row r="251" spans="1:6" x14ac:dyDescent="0.35">
      <c r="A251" s="126"/>
      <c r="C251" s="47"/>
      <c r="E251" s="47"/>
      <c r="F251" s="68"/>
    </row>
    <row r="252" spans="1:6" x14ac:dyDescent="0.35">
      <c r="A252" s="126"/>
      <c r="C252" s="47"/>
      <c r="E252" s="47"/>
      <c r="F252" s="68"/>
    </row>
    <row r="253" spans="1:6" x14ac:dyDescent="0.35">
      <c r="A253" s="126"/>
      <c r="C253" s="47"/>
      <c r="E253" s="47"/>
      <c r="F253" s="68"/>
    </row>
    <row r="254" spans="1:6" ht="15" customHeight="1" x14ac:dyDescent="0.35">
      <c r="A254" s="126"/>
      <c r="C254" s="47"/>
      <c r="E254" s="47"/>
      <c r="F254" s="68"/>
    </row>
    <row r="255" spans="1:6" x14ac:dyDescent="0.35">
      <c r="A255" s="126"/>
      <c r="C255" s="47"/>
      <c r="E255" s="47"/>
      <c r="F255" s="68"/>
    </row>
    <row r="256" spans="1:6" x14ac:dyDescent="0.35">
      <c r="A256" s="126"/>
      <c r="C256" s="47"/>
      <c r="E256" s="47"/>
      <c r="F256" s="68"/>
    </row>
    <row r="257" spans="1:6" x14ac:dyDescent="0.35">
      <c r="A257" s="126"/>
      <c r="C257" s="47"/>
      <c r="E257" s="47"/>
      <c r="F257" s="68"/>
    </row>
    <row r="258" spans="1:6" x14ac:dyDescent="0.35">
      <c r="A258" s="126"/>
      <c r="C258" s="47"/>
      <c r="E258" s="47"/>
      <c r="F258" s="68"/>
    </row>
    <row r="259" spans="1:6" x14ac:dyDescent="0.35">
      <c r="A259" s="126"/>
      <c r="C259" s="47"/>
      <c r="E259" s="47"/>
      <c r="F259" s="68"/>
    </row>
    <row r="260" spans="1:6" x14ac:dyDescent="0.35">
      <c r="A260" s="126"/>
      <c r="C260" s="47"/>
      <c r="E260" s="47"/>
      <c r="F260" s="68"/>
    </row>
    <row r="261" spans="1:6" ht="15" customHeight="1" x14ac:dyDescent="0.35">
      <c r="A261" s="126"/>
      <c r="C261" s="47"/>
      <c r="E261" s="47"/>
      <c r="F261" s="68"/>
    </row>
    <row r="262" spans="1:6" x14ac:dyDescent="0.35">
      <c r="A262" s="126"/>
      <c r="C262" s="47"/>
      <c r="E262" s="47"/>
      <c r="F262" s="68"/>
    </row>
    <row r="263" spans="1:6" x14ac:dyDescent="0.35">
      <c r="A263" s="126"/>
      <c r="C263" s="47"/>
      <c r="E263" s="47"/>
      <c r="F263" s="68"/>
    </row>
    <row r="264" spans="1:6" ht="15" customHeight="1" x14ac:dyDescent="0.35">
      <c r="A264" s="126"/>
      <c r="C264" s="47"/>
      <c r="E264" s="47"/>
      <c r="F264" s="68"/>
    </row>
    <row r="265" spans="1:6" x14ac:dyDescent="0.35">
      <c r="A265" s="126"/>
      <c r="C265" s="47"/>
      <c r="E265" s="47"/>
      <c r="F265" s="68"/>
    </row>
    <row r="266" spans="1:6" x14ac:dyDescent="0.35">
      <c r="A266" s="126"/>
      <c r="C266" s="47"/>
      <c r="E266" s="47"/>
      <c r="F266" s="68"/>
    </row>
    <row r="267" spans="1:6" x14ac:dyDescent="0.35">
      <c r="A267" s="126"/>
      <c r="C267" s="47"/>
      <c r="E267" s="47"/>
      <c r="F267" s="68"/>
    </row>
    <row r="268" spans="1:6" x14ac:dyDescent="0.35">
      <c r="A268" s="126"/>
      <c r="C268" s="47"/>
      <c r="E268" s="47"/>
      <c r="F268" s="68"/>
    </row>
    <row r="269" spans="1:6" x14ac:dyDescent="0.35">
      <c r="A269" s="126"/>
      <c r="C269" s="47"/>
      <c r="E269" s="47"/>
      <c r="F269" s="68"/>
    </row>
    <row r="270" spans="1:6" x14ac:dyDescent="0.35">
      <c r="A270" s="126"/>
      <c r="C270" s="47"/>
      <c r="E270" s="47"/>
      <c r="F270" s="68"/>
    </row>
    <row r="271" spans="1:6" x14ac:dyDescent="0.35">
      <c r="A271" s="126"/>
      <c r="C271" s="47"/>
      <c r="E271" s="47"/>
      <c r="F271" s="68"/>
    </row>
    <row r="272" spans="1:6" x14ac:dyDescent="0.35">
      <c r="A272" s="126"/>
      <c r="C272" s="47"/>
      <c r="E272" s="47"/>
      <c r="F272" s="68"/>
    </row>
    <row r="273" spans="1:6" x14ac:dyDescent="0.35">
      <c r="A273" s="126"/>
      <c r="C273" s="47"/>
      <c r="E273" s="47"/>
      <c r="F273" s="68"/>
    </row>
    <row r="274" spans="1:6" x14ac:dyDescent="0.35">
      <c r="A274" s="126"/>
      <c r="C274" s="47"/>
      <c r="E274" s="47"/>
      <c r="F274" s="68"/>
    </row>
    <row r="275" spans="1:6" x14ac:dyDescent="0.35">
      <c r="A275" s="126"/>
      <c r="C275" s="47"/>
      <c r="E275" s="47"/>
      <c r="F275" s="68"/>
    </row>
    <row r="276" spans="1:6" x14ac:dyDescent="0.35">
      <c r="A276" s="126"/>
      <c r="C276" s="47"/>
      <c r="E276" s="47"/>
      <c r="F276" s="68"/>
    </row>
    <row r="277" spans="1:6" x14ac:dyDescent="0.35">
      <c r="A277" s="126"/>
      <c r="C277" s="47"/>
      <c r="E277" s="47"/>
      <c r="F277" s="68"/>
    </row>
    <row r="278" spans="1:6" x14ac:dyDescent="0.35">
      <c r="A278" s="126"/>
      <c r="C278" s="47"/>
      <c r="E278" s="47"/>
      <c r="F278" s="68"/>
    </row>
    <row r="279" spans="1:6" x14ac:dyDescent="0.35">
      <c r="A279" s="126"/>
      <c r="C279" s="47"/>
      <c r="E279" s="47"/>
      <c r="F279" s="68"/>
    </row>
    <row r="280" spans="1:6" x14ac:dyDescent="0.35">
      <c r="A280" s="126"/>
      <c r="C280" s="47"/>
      <c r="E280" s="47"/>
      <c r="F280" s="68"/>
    </row>
    <row r="281" spans="1:6" x14ac:dyDescent="0.35">
      <c r="A281" s="126"/>
      <c r="C281" s="47"/>
      <c r="E281" s="47"/>
      <c r="F281" s="68"/>
    </row>
    <row r="282" spans="1:6" x14ac:dyDescent="0.35">
      <c r="A282" s="126"/>
      <c r="C282" s="47"/>
      <c r="E282" s="47"/>
      <c r="F282" s="68"/>
    </row>
    <row r="283" spans="1:6" ht="15" customHeight="1" x14ac:dyDescent="0.35">
      <c r="A283" s="126"/>
      <c r="C283" s="47"/>
      <c r="E283" s="47"/>
      <c r="F283" s="68"/>
    </row>
    <row r="284" spans="1:6" x14ac:dyDescent="0.35">
      <c r="A284" s="126"/>
      <c r="C284" s="47"/>
      <c r="E284" s="47"/>
      <c r="F284" s="68"/>
    </row>
    <row r="285" spans="1:6" x14ac:dyDescent="0.35">
      <c r="A285" s="126"/>
      <c r="C285" s="47"/>
      <c r="E285" s="47"/>
      <c r="F285" s="68"/>
    </row>
    <row r="286" spans="1:6" x14ac:dyDescent="0.35">
      <c r="A286" s="126"/>
      <c r="C286" s="47"/>
      <c r="E286" s="47"/>
      <c r="F286" s="68"/>
    </row>
    <row r="287" spans="1:6" x14ac:dyDescent="0.35">
      <c r="A287" s="126"/>
      <c r="C287" s="47"/>
      <c r="E287" s="47"/>
      <c r="F287" s="68"/>
    </row>
    <row r="288" spans="1:6" ht="15" customHeight="1" x14ac:dyDescent="0.35">
      <c r="A288" s="126"/>
      <c r="C288" s="47"/>
      <c r="E288" s="47"/>
      <c r="F288" s="68"/>
    </row>
    <row r="289" spans="1:6" x14ac:dyDescent="0.35">
      <c r="A289" s="126"/>
      <c r="C289" s="47"/>
      <c r="E289" s="47"/>
      <c r="F289" s="68"/>
    </row>
    <row r="290" spans="1:6" ht="15" customHeight="1" x14ac:dyDescent="0.35">
      <c r="A290" s="126"/>
      <c r="C290" s="47"/>
      <c r="E290" s="47"/>
      <c r="F290" s="68"/>
    </row>
    <row r="291" spans="1:6" x14ac:dyDescent="0.35">
      <c r="A291" s="126"/>
      <c r="C291" s="47"/>
      <c r="E291" s="47"/>
      <c r="F291" s="68"/>
    </row>
    <row r="292" spans="1:6" x14ac:dyDescent="0.35">
      <c r="A292" s="126"/>
      <c r="C292" s="47"/>
      <c r="E292" s="47"/>
      <c r="F292" s="68"/>
    </row>
    <row r="293" spans="1:6" x14ac:dyDescent="0.35">
      <c r="A293" s="126"/>
      <c r="C293" s="47"/>
      <c r="E293" s="47"/>
      <c r="F293" s="68"/>
    </row>
    <row r="294" spans="1:6" x14ac:dyDescent="0.35">
      <c r="A294" s="126"/>
      <c r="C294" s="47"/>
      <c r="E294" s="47"/>
      <c r="F294" s="68"/>
    </row>
    <row r="295" spans="1:6" x14ac:dyDescent="0.35">
      <c r="A295" s="126"/>
      <c r="C295" s="47"/>
      <c r="E295" s="47"/>
      <c r="F295" s="68"/>
    </row>
    <row r="296" spans="1:6" x14ac:dyDescent="0.35">
      <c r="A296" s="126"/>
      <c r="C296" s="47"/>
      <c r="E296" s="47"/>
      <c r="F296" s="68"/>
    </row>
    <row r="297" spans="1:6" x14ac:dyDescent="0.35">
      <c r="A297" s="126"/>
      <c r="C297" s="47"/>
      <c r="E297" s="47"/>
      <c r="F297" s="68"/>
    </row>
    <row r="298" spans="1:6" x14ac:dyDescent="0.35">
      <c r="A298" s="126"/>
      <c r="C298" s="47"/>
      <c r="E298" s="47"/>
      <c r="F298" s="68"/>
    </row>
    <row r="299" spans="1:6" x14ac:dyDescent="0.35">
      <c r="A299" s="126"/>
      <c r="C299" s="47"/>
      <c r="E299" s="47"/>
      <c r="F299" s="68"/>
    </row>
    <row r="300" spans="1:6" x14ac:dyDescent="0.35">
      <c r="A300" s="126"/>
      <c r="C300" s="47"/>
      <c r="E300" s="47"/>
      <c r="F300" s="68"/>
    </row>
    <row r="301" spans="1:6" x14ac:dyDescent="0.35">
      <c r="A301" s="126"/>
      <c r="C301" s="47"/>
      <c r="E301" s="47"/>
      <c r="F301" s="68"/>
    </row>
    <row r="302" spans="1:6" x14ac:dyDescent="0.35">
      <c r="A302" s="126"/>
      <c r="C302" s="47"/>
      <c r="E302" s="47"/>
      <c r="F302" s="68"/>
    </row>
    <row r="303" spans="1:6" x14ac:dyDescent="0.35">
      <c r="A303" s="126"/>
      <c r="C303" s="47"/>
      <c r="E303" s="47"/>
      <c r="F303" s="68"/>
    </row>
    <row r="304" spans="1:6" ht="15" customHeight="1" x14ac:dyDescent="0.35">
      <c r="A304" s="126"/>
      <c r="C304" s="47"/>
      <c r="E304" s="47"/>
      <c r="F304" s="68"/>
    </row>
    <row r="305" spans="1:6" x14ac:dyDescent="0.35">
      <c r="A305" s="126"/>
      <c r="C305" s="47"/>
      <c r="E305" s="47"/>
      <c r="F305" s="68"/>
    </row>
    <row r="306" spans="1:6" ht="15" customHeight="1" x14ac:dyDescent="0.35">
      <c r="A306" s="126"/>
      <c r="C306" s="47"/>
      <c r="E306" s="47"/>
      <c r="F306" s="68"/>
    </row>
    <row r="307" spans="1:6" x14ac:dyDescent="0.35">
      <c r="A307" s="126"/>
      <c r="C307" s="47"/>
      <c r="E307" s="47"/>
      <c r="F307" s="68"/>
    </row>
    <row r="308" spans="1:6" x14ac:dyDescent="0.35">
      <c r="A308" s="126"/>
      <c r="C308" s="47"/>
      <c r="E308" s="47"/>
      <c r="F308" s="68"/>
    </row>
    <row r="309" spans="1:6" x14ac:dyDescent="0.35">
      <c r="A309" s="126"/>
      <c r="C309" s="47"/>
      <c r="E309" s="47"/>
      <c r="F309" s="68"/>
    </row>
    <row r="310" spans="1:6" ht="15" customHeight="1" x14ac:dyDescent="0.35">
      <c r="A310" s="126"/>
      <c r="C310" s="47"/>
      <c r="E310" s="47"/>
      <c r="F310" s="68"/>
    </row>
    <row r="311" spans="1:6" x14ac:dyDescent="0.35">
      <c r="A311" s="126"/>
      <c r="C311" s="47"/>
      <c r="E311" s="47"/>
      <c r="F311" s="68"/>
    </row>
    <row r="312" spans="1:6" x14ac:dyDescent="0.35">
      <c r="A312" s="126"/>
      <c r="C312" s="47"/>
      <c r="E312" s="47"/>
      <c r="F312" s="68"/>
    </row>
    <row r="313" spans="1:6" x14ac:dyDescent="0.35">
      <c r="A313" s="126"/>
      <c r="C313" s="47"/>
      <c r="E313" s="47"/>
      <c r="F313" s="68"/>
    </row>
    <row r="314" spans="1:6" ht="15" customHeight="1" x14ac:dyDescent="0.35">
      <c r="A314" s="126"/>
      <c r="C314" s="47"/>
      <c r="E314" s="47"/>
      <c r="F314" s="68"/>
    </row>
    <row r="315" spans="1:6" x14ac:dyDescent="0.35">
      <c r="A315" s="126"/>
      <c r="C315" s="47"/>
      <c r="E315" s="47"/>
      <c r="F315" s="68"/>
    </row>
    <row r="316" spans="1:6" x14ac:dyDescent="0.35">
      <c r="A316" s="126"/>
      <c r="C316" s="47"/>
      <c r="E316" s="47"/>
      <c r="F316" s="68"/>
    </row>
    <row r="317" spans="1:6" x14ac:dyDescent="0.35">
      <c r="A317" s="126"/>
      <c r="C317" s="47"/>
      <c r="E317" s="47"/>
      <c r="F317" s="68"/>
    </row>
    <row r="318" spans="1:6" ht="15" customHeight="1" x14ac:dyDescent="0.35">
      <c r="A318" s="126"/>
      <c r="C318" s="47"/>
      <c r="E318" s="47"/>
      <c r="F318" s="68"/>
    </row>
    <row r="319" spans="1:6" x14ac:dyDescent="0.35">
      <c r="A319" s="126"/>
      <c r="C319" s="47"/>
      <c r="E319" s="47"/>
      <c r="F319" s="68"/>
    </row>
    <row r="320" spans="1:6" x14ac:dyDescent="0.35">
      <c r="A320" s="126"/>
      <c r="C320" s="47"/>
      <c r="E320" s="47"/>
      <c r="F320" s="68"/>
    </row>
    <row r="321" spans="1:6" x14ac:dyDescent="0.35">
      <c r="A321" s="126"/>
      <c r="C321" s="47"/>
      <c r="E321" s="47"/>
      <c r="F321" s="68"/>
    </row>
    <row r="322" spans="1:6" x14ac:dyDescent="0.35">
      <c r="A322" s="126"/>
      <c r="C322" s="47"/>
      <c r="E322" s="47"/>
      <c r="F322" s="68"/>
    </row>
    <row r="323" spans="1:6" x14ac:dyDescent="0.35">
      <c r="A323" s="126"/>
      <c r="C323" s="47"/>
      <c r="E323" s="47"/>
      <c r="F323" s="68"/>
    </row>
    <row r="324" spans="1:6" ht="13.5" customHeight="1" x14ac:dyDescent="0.35">
      <c r="A324" s="126"/>
      <c r="C324" s="47"/>
      <c r="E324" s="47"/>
      <c r="F324" s="68"/>
    </row>
    <row r="325" spans="1:6" ht="13.5" customHeight="1" x14ac:dyDescent="0.35">
      <c r="A325" s="126"/>
      <c r="C325" s="47"/>
      <c r="E325" s="47"/>
      <c r="F325" s="68"/>
    </row>
    <row r="326" spans="1:6" x14ac:dyDescent="0.35">
      <c r="A326" s="126"/>
      <c r="C326" s="47"/>
      <c r="E326" s="47"/>
      <c r="F326" s="68"/>
    </row>
    <row r="327" spans="1:6" ht="15" customHeight="1" x14ac:dyDescent="0.35">
      <c r="A327" s="126"/>
      <c r="C327" s="47"/>
      <c r="E327" s="47"/>
      <c r="F327" s="68"/>
    </row>
    <row r="328" spans="1:6" x14ac:dyDescent="0.35">
      <c r="A328" s="126"/>
      <c r="C328" s="47"/>
      <c r="E328" s="47"/>
      <c r="F328" s="68"/>
    </row>
    <row r="329" spans="1:6" ht="15" customHeight="1" x14ac:dyDescent="0.35">
      <c r="A329" s="126"/>
      <c r="C329" s="47"/>
      <c r="E329" s="47"/>
      <c r="F329" s="68"/>
    </row>
    <row r="330" spans="1:6" x14ac:dyDescent="0.35">
      <c r="A330" s="126"/>
      <c r="C330" s="47"/>
      <c r="E330" s="47"/>
      <c r="F330" s="68"/>
    </row>
    <row r="331" spans="1:6" x14ac:dyDescent="0.35">
      <c r="A331" s="126"/>
      <c r="C331" s="47"/>
      <c r="E331" s="47"/>
      <c r="F331" s="68"/>
    </row>
    <row r="332" spans="1:6" x14ac:dyDescent="0.35">
      <c r="A332" s="126"/>
      <c r="C332" s="47"/>
      <c r="E332" s="47"/>
      <c r="F332" s="68"/>
    </row>
    <row r="333" spans="1:6" x14ac:dyDescent="0.35">
      <c r="A333" s="126"/>
      <c r="C333" s="47"/>
      <c r="E333" s="47"/>
      <c r="F333" s="68"/>
    </row>
    <row r="334" spans="1:6" x14ac:dyDescent="0.35">
      <c r="A334" s="126"/>
      <c r="C334" s="47"/>
      <c r="E334" s="47"/>
      <c r="F334" s="68"/>
    </row>
    <row r="335" spans="1:6" x14ac:dyDescent="0.35">
      <c r="A335" s="126"/>
      <c r="C335" s="47"/>
      <c r="E335" s="47"/>
      <c r="F335" s="68"/>
    </row>
    <row r="336" spans="1:6" x14ac:dyDescent="0.35">
      <c r="A336" s="126"/>
      <c r="C336" s="47"/>
      <c r="E336" s="47"/>
      <c r="F336" s="68"/>
    </row>
    <row r="337" spans="1:6" x14ac:dyDescent="0.35">
      <c r="A337" s="126"/>
      <c r="C337" s="47"/>
      <c r="E337" s="47"/>
      <c r="F337" s="68"/>
    </row>
    <row r="338" spans="1:6" x14ac:dyDescent="0.35">
      <c r="A338" s="126"/>
      <c r="C338" s="47"/>
      <c r="E338" s="47"/>
      <c r="F338" s="68"/>
    </row>
    <row r="339" spans="1:6" ht="15" customHeight="1" x14ac:dyDescent="0.35">
      <c r="A339" s="126"/>
      <c r="C339" s="47"/>
      <c r="E339" s="47"/>
      <c r="F339" s="68"/>
    </row>
    <row r="340" spans="1:6" x14ac:dyDescent="0.35">
      <c r="A340" s="126"/>
      <c r="C340" s="47"/>
      <c r="E340" s="47"/>
      <c r="F340" s="68"/>
    </row>
    <row r="341" spans="1:6" x14ac:dyDescent="0.35">
      <c r="A341" s="126"/>
      <c r="C341" s="47"/>
      <c r="E341" s="47"/>
      <c r="F341" s="68"/>
    </row>
    <row r="342" spans="1:6" x14ac:dyDescent="0.35">
      <c r="A342" s="126"/>
      <c r="C342" s="47"/>
      <c r="E342" s="47"/>
      <c r="F342" s="68"/>
    </row>
    <row r="343" spans="1:6" x14ac:dyDescent="0.35">
      <c r="A343" s="126"/>
      <c r="C343" s="47"/>
      <c r="E343" s="47"/>
      <c r="F343" s="68"/>
    </row>
    <row r="344" spans="1:6" ht="15" customHeight="1" x14ac:dyDescent="0.35">
      <c r="A344" s="126"/>
      <c r="C344" s="47"/>
      <c r="E344" s="47"/>
      <c r="F344" s="68"/>
    </row>
    <row r="345" spans="1:6" x14ac:dyDescent="0.35">
      <c r="A345" s="126"/>
      <c r="C345" s="47"/>
      <c r="E345" s="47"/>
      <c r="F345" s="68"/>
    </row>
    <row r="346" spans="1:6" x14ac:dyDescent="0.35">
      <c r="A346" s="126"/>
      <c r="C346" s="47"/>
      <c r="E346" s="47"/>
      <c r="F346" s="68"/>
    </row>
    <row r="347" spans="1:6" x14ac:dyDescent="0.35">
      <c r="A347" s="126"/>
      <c r="C347" s="47"/>
      <c r="E347" s="47"/>
      <c r="F347" s="68"/>
    </row>
    <row r="348" spans="1:6" x14ac:dyDescent="0.35">
      <c r="A348" s="126"/>
      <c r="C348" s="47"/>
      <c r="E348" s="47"/>
      <c r="F348" s="68"/>
    </row>
    <row r="349" spans="1:6" x14ac:dyDescent="0.35">
      <c r="A349" s="126"/>
      <c r="C349" s="47"/>
      <c r="E349" s="47"/>
      <c r="F349" s="68"/>
    </row>
    <row r="350" spans="1:6" x14ac:dyDescent="0.35">
      <c r="A350" s="126"/>
      <c r="C350" s="47"/>
      <c r="E350" s="47"/>
      <c r="F350" s="68"/>
    </row>
    <row r="351" spans="1:6" x14ac:dyDescent="0.35">
      <c r="A351" s="126"/>
      <c r="C351" s="47"/>
      <c r="E351" s="47"/>
      <c r="F351" s="68"/>
    </row>
    <row r="352" spans="1:6" x14ac:dyDescent="0.35">
      <c r="A352" s="126"/>
      <c r="C352" s="47"/>
      <c r="E352" s="47"/>
      <c r="F352" s="68"/>
    </row>
    <row r="353" spans="1:6" ht="15" customHeight="1" x14ac:dyDescent="0.35">
      <c r="A353" s="126"/>
      <c r="C353" s="47"/>
      <c r="E353" s="47"/>
      <c r="F353" s="68"/>
    </row>
    <row r="354" spans="1:6" x14ac:dyDescent="0.35">
      <c r="A354" s="126"/>
      <c r="C354" s="47"/>
      <c r="E354" s="47"/>
      <c r="F354" s="68"/>
    </row>
    <row r="355" spans="1:6" x14ac:dyDescent="0.35">
      <c r="A355" s="126"/>
      <c r="C355" s="47"/>
      <c r="E355" s="47"/>
      <c r="F355" s="68"/>
    </row>
    <row r="356" spans="1:6" x14ac:dyDescent="0.35">
      <c r="A356" s="126"/>
      <c r="C356" s="47"/>
      <c r="E356" s="47"/>
      <c r="F356" s="68"/>
    </row>
    <row r="357" spans="1:6" x14ac:dyDescent="0.35">
      <c r="A357" s="126"/>
      <c r="C357" s="47"/>
      <c r="E357" s="47"/>
      <c r="F357" s="68"/>
    </row>
    <row r="358" spans="1:6" x14ac:dyDescent="0.35">
      <c r="A358" s="126"/>
      <c r="C358" s="47"/>
      <c r="E358" s="47"/>
      <c r="F358" s="68"/>
    </row>
    <row r="359" spans="1:6" x14ac:dyDescent="0.35">
      <c r="A359" s="126"/>
      <c r="C359" s="47"/>
      <c r="E359" s="47"/>
      <c r="F359" s="68"/>
    </row>
    <row r="360" spans="1:6" x14ac:dyDescent="0.35">
      <c r="A360" s="126"/>
      <c r="C360" s="47"/>
      <c r="E360" s="47"/>
      <c r="F360" s="68"/>
    </row>
    <row r="361" spans="1:6" x14ac:dyDescent="0.35">
      <c r="A361" s="126"/>
      <c r="C361" s="47"/>
      <c r="E361" s="47"/>
      <c r="F361" s="68"/>
    </row>
    <row r="362" spans="1:6" x14ac:dyDescent="0.35">
      <c r="A362" s="126"/>
      <c r="C362" s="47"/>
      <c r="E362" s="47"/>
      <c r="F362" s="68"/>
    </row>
    <row r="363" spans="1:6" x14ac:dyDescent="0.35">
      <c r="A363" s="126"/>
      <c r="C363" s="47"/>
      <c r="E363" s="47"/>
      <c r="F363" s="68"/>
    </row>
    <row r="364" spans="1:6" ht="15" customHeight="1" x14ac:dyDescent="0.35">
      <c r="A364" s="126"/>
      <c r="C364" s="47"/>
      <c r="E364" s="47"/>
      <c r="F364" s="68"/>
    </row>
    <row r="365" spans="1:6" x14ac:dyDescent="0.35">
      <c r="A365" s="126"/>
      <c r="C365" s="47"/>
      <c r="E365" s="47"/>
      <c r="F365" s="68"/>
    </row>
    <row r="366" spans="1:6" x14ac:dyDescent="0.35">
      <c r="A366" s="126"/>
      <c r="C366" s="47"/>
      <c r="E366" s="47"/>
      <c r="F366" s="68"/>
    </row>
    <row r="367" spans="1:6" x14ac:dyDescent="0.35">
      <c r="A367" s="126"/>
      <c r="C367" s="47"/>
      <c r="E367" s="47"/>
      <c r="F367" s="68"/>
    </row>
    <row r="368" spans="1:6" x14ac:dyDescent="0.35">
      <c r="A368" s="126"/>
      <c r="C368" s="47"/>
      <c r="E368" s="47"/>
      <c r="F368" s="68"/>
    </row>
    <row r="369" spans="1:6" x14ac:dyDescent="0.35">
      <c r="A369" s="126"/>
      <c r="C369" s="47"/>
      <c r="E369" s="47"/>
      <c r="F369" s="68"/>
    </row>
    <row r="370" spans="1:6" x14ac:dyDescent="0.35">
      <c r="A370" s="126"/>
      <c r="C370" s="47"/>
      <c r="E370" s="47"/>
      <c r="F370" s="68"/>
    </row>
    <row r="371" spans="1:6" ht="15" customHeight="1" x14ac:dyDescent="0.35">
      <c r="A371" s="126"/>
      <c r="C371" s="47"/>
      <c r="E371" s="47"/>
      <c r="F371" s="68"/>
    </row>
    <row r="372" spans="1:6" x14ac:dyDescent="0.35">
      <c r="A372" s="126"/>
      <c r="C372" s="47"/>
      <c r="E372" s="47"/>
      <c r="F372" s="68"/>
    </row>
    <row r="373" spans="1:6" x14ac:dyDescent="0.35">
      <c r="A373" s="126"/>
      <c r="C373" s="47"/>
      <c r="E373" s="47"/>
      <c r="F373" s="68"/>
    </row>
    <row r="374" spans="1:6" ht="15" customHeight="1" x14ac:dyDescent="0.35">
      <c r="A374" s="126"/>
      <c r="C374" s="47"/>
      <c r="E374" s="47"/>
      <c r="F374" s="68"/>
    </row>
    <row r="375" spans="1:6" x14ac:dyDescent="0.35">
      <c r="A375" s="126"/>
      <c r="C375" s="47"/>
      <c r="E375" s="47"/>
      <c r="F375" s="68"/>
    </row>
    <row r="376" spans="1:6" x14ac:dyDescent="0.35">
      <c r="A376" s="126"/>
      <c r="C376" s="47"/>
      <c r="E376" s="47"/>
      <c r="F376" s="68"/>
    </row>
    <row r="377" spans="1:6" x14ac:dyDescent="0.35">
      <c r="A377" s="126"/>
      <c r="C377" s="47"/>
      <c r="E377" s="47"/>
      <c r="F377" s="68"/>
    </row>
    <row r="378" spans="1:6" x14ac:dyDescent="0.35">
      <c r="A378" s="126"/>
      <c r="C378" s="47"/>
      <c r="E378" s="47"/>
      <c r="F378" s="68"/>
    </row>
    <row r="379" spans="1:6" x14ac:dyDescent="0.35">
      <c r="A379" s="126"/>
      <c r="C379" s="47"/>
      <c r="E379" s="47"/>
      <c r="F379" s="68"/>
    </row>
    <row r="380" spans="1:6" x14ac:dyDescent="0.35">
      <c r="A380" s="126"/>
      <c r="C380" s="47"/>
      <c r="E380" s="47"/>
      <c r="F380" s="68"/>
    </row>
    <row r="381" spans="1:6" x14ac:dyDescent="0.35">
      <c r="A381" s="126"/>
      <c r="C381" s="47"/>
      <c r="E381" s="47"/>
      <c r="F381" s="68"/>
    </row>
    <row r="382" spans="1:6" x14ac:dyDescent="0.35">
      <c r="A382" s="126"/>
      <c r="C382" s="47"/>
      <c r="E382" s="47"/>
      <c r="F382" s="68"/>
    </row>
    <row r="383" spans="1:6" x14ac:dyDescent="0.35">
      <c r="A383" s="126"/>
      <c r="C383" s="47"/>
      <c r="E383" s="47"/>
      <c r="F383" s="68"/>
    </row>
    <row r="384" spans="1:6" x14ac:dyDescent="0.35">
      <c r="A384" s="126"/>
      <c r="C384" s="47"/>
      <c r="E384" s="47"/>
      <c r="F384" s="68"/>
    </row>
    <row r="385" spans="1:6" x14ac:dyDescent="0.35">
      <c r="A385" s="126"/>
      <c r="C385" s="47"/>
      <c r="E385" s="47"/>
      <c r="F385" s="68"/>
    </row>
    <row r="386" spans="1:6" x14ac:dyDescent="0.35">
      <c r="A386" s="126"/>
      <c r="C386" s="47"/>
      <c r="E386" s="47"/>
      <c r="F386" s="68"/>
    </row>
    <row r="387" spans="1:6" x14ac:dyDescent="0.35">
      <c r="A387" s="126"/>
      <c r="C387" s="47"/>
      <c r="E387" s="47"/>
      <c r="F387" s="68"/>
    </row>
    <row r="388" spans="1:6" x14ac:dyDescent="0.35">
      <c r="A388" s="126"/>
      <c r="C388" s="47"/>
      <c r="E388" s="47"/>
      <c r="F388" s="68"/>
    </row>
    <row r="389" spans="1:6" x14ac:dyDescent="0.35">
      <c r="A389" s="126"/>
      <c r="C389" s="47"/>
      <c r="E389" s="47"/>
      <c r="F389" s="68"/>
    </row>
    <row r="390" spans="1:6" x14ac:dyDescent="0.35">
      <c r="A390" s="126"/>
      <c r="C390" s="47"/>
      <c r="E390" s="47"/>
      <c r="F390" s="68"/>
    </row>
    <row r="391" spans="1:6" x14ac:dyDescent="0.35">
      <c r="A391" s="126"/>
      <c r="C391" s="47"/>
      <c r="E391" s="47"/>
      <c r="F391" s="68"/>
    </row>
    <row r="392" spans="1:6" x14ac:dyDescent="0.35">
      <c r="A392" s="126"/>
      <c r="C392" s="47"/>
      <c r="E392" s="47"/>
      <c r="F392" s="68"/>
    </row>
    <row r="393" spans="1:6" x14ac:dyDescent="0.35">
      <c r="A393" s="126"/>
      <c r="C393" s="47"/>
      <c r="E393" s="47"/>
      <c r="F393" s="68"/>
    </row>
    <row r="394" spans="1:6" x14ac:dyDescent="0.35">
      <c r="A394" s="126"/>
      <c r="C394" s="47"/>
      <c r="E394" s="47"/>
      <c r="F394" s="68"/>
    </row>
    <row r="395" spans="1:6" ht="15" customHeight="1" x14ac:dyDescent="0.35">
      <c r="A395" s="126"/>
      <c r="C395" s="47"/>
      <c r="E395" s="47"/>
      <c r="F395" s="68"/>
    </row>
    <row r="396" spans="1:6" x14ac:dyDescent="0.35">
      <c r="A396" s="126"/>
      <c r="C396" s="47"/>
      <c r="E396" s="47"/>
      <c r="F396" s="68"/>
    </row>
    <row r="397" spans="1:6" x14ac:dyDescent="0.35">
      <c r="A397" s="126"/>
      <c r="C397" s="47"/>
      <c r="E397" s="47"/>
      <c r="F397" s="68"/>
    </row>
    <row r="398" spans="1:6" x14ac:dyDescent="0.35">
      <c r="A398" s="126"/>
      <c r="C398" s="47"/>
      <c r="E398" s="47"/>
      <c r="F398" s="68"/>
    </row>
    <row r="399" spans="1:6" x14ac:dyDescent="0.35">
      <c r="A399" s="126"/>
      <c r="C399" s="47"/>
      <c r="E399" s="47"/>
      <c r="F399" s="68"/>
    </row>
    <row r="400" spans="1:6" ht="15" customHeight="1" x14ac:dyDescent="0.35">
      <c r="A400" s="126"/>
      <c r="C400" s="47"/>
      <c r="E400" s="47"/>
      <c r="F400" s="68"/>
    </row>
    <row r="401" spans="1:6" x14ac:dyDescent="0.35">
      <c r="A401" s="126"/>
      <c r="C401" s="47"/>
      <c r="E401" s="47"/>
      <c r="F401" s="68"/>
    </row>
    <row r="402" spans="1:6" ht="15" customHeight="1" x14ac:dyDescent="0.35">
      <c r="A402" s="126"/>
      <c r="C402" s="47"/>
      <c r="E402" s="47"/>
      <c r="F402" s="68"/>
    </row>
    <row r="403" spans="1:6" x14ac:dyDescent="0.35">
      <c r="A403" s="126"/>
      <c r="C403" s="47"/>
      <c r="E403" s="47"/>
      <c r="F403" s="68"/>
    </row>
    <row r="404" spans="1:6" x14ac:dyDescent="0.35">
      <c r="A404" s="126"/>
      <c r="C404" s="47"/>
      <c r="E404" s="47"/>
      <c r="F404" s="68"/>
    </row>
    <row r="405" spans="1:6" x14ac:dyDescent="0.35">
      <c r="A405" s="126"/>
      <c r="C405" s="47"/>
      <c r="E405" s="47"/>
      <c r="F405" s="68"/>
    </row>
    <row r="406" spans="1:6" x14ac:dyDescent="0.35">
      <c r="A406" s="126"/>
      <c r="C406" s="47"/>
      <c r="E406" s="47"/>
      <c r="F406" s="68"/>
    </row>
    <row r="407" spans="1:6" x14ac:dyDescent="0.35">
      <c r="A407" s="126"/>
      <c r="C407" s="47"/>
      <c r="E407" s="47"/>
      <c r="F407" s="68"/>
    </row>
    <row r="408" spans="1:6" x14ac:dyDescent="0.35">
      <c r="A408" s="126"/>
      <c r="C408" s="47"/>
      <c r="E408" s="47"/>
      <c r="F408" s="68"/>
    </row>
    <row r="409" spans="1:6" x14ac:dyDescent="0.35">
      <c r="A409" s="126"/>
      <c r="C409" s="47"/>
      <c r="E409" s="47"/>
      <c r="F409" s="68"/>
    </row>
    <row r="410" spans="1:6" ht="15" customHeight="1" x14ac:dyDescent="0.35">
      <c r="A410" s="126"/>
      <c r="C410" s="47"/>
      <c r="E410" s="47"/>
      <c r="F410" s="68"/>
    </row>
    <row r="411" spans="1:6" x14ac:dyDescent="0.35">
      <c r="A411" s="126"/>
      <c r="C411" s="47"/>
      <c r="E411" s="47"/>
      <c r="F411" s="68"/>
    </row>
    <row r="412" spans="1:6" x14ac:dyDescent="0.35">
      <c r="A412" s="126"/>
      <c r="C412" s="47"/>
      <c r="E412" s="47"/>
      <c r="F412" s="68"/>
    </row>
    <row r="413" spans="1:6" ht="15" customHeight="1" x14ac:dyDescent="0.35">
      <c r="A413" s="126"/>
      <c r="C413" s="47"/>
      <c r="E413" s="47"/>
      <c r="F413" s="68"/>
    </row>
    <row r="414" spans="1:6" x14ac:dyDescent="0.35">
      <c r="A414" s="126"/>
      <c r="C414" s="47"/>
      <c r="E414" s="47"/>
      <c r="F414" s="68"/>
    </row>
    <row r="415" spans="1:6" x14ac:dyDescent="0.35">
      <c r="A415" s="126"/>
      <c r="C415" s="47"/>
      <c r="E415" s="47"/>
      <c r="F415" s="68"/>
    </row>
    <row r="416" spans="1:6" x14ac:dyDescent="0.35">
      <c r="A416" s="126"/>
      <c r="C416" s="47"/>
      <c r="E416" s="47"/>
      <c r="F416" s="68"/>
    </row>
    <row r="417" spans="1:6" x14ac:dyDescent="0.35">
      <c r="A417" s="126"/>
      <c r="C417" s="47"/>
      <c r="E417" s="47"/>
      <c r="F417" s="68"/>
    </row>
    <row r="418" spans="1:6" x14ac:dyDescent="0.35">
      <c r="A418" s="126"/>
      <c r="C418" s="47"/>
      <c r="E418" s="47"/>
      <c r="F418" s="68"/>
    </row>
    <row r="419" spans="1:6" x14ac:dyDescent="0.35">
      <c r="A419" s="126"/>
      <c r="C419" s="47"/>
      <c r="E419" s="47"/>
      <c r="F419" s="68"/>
    </row>
    <row r="420" spans="1:6" x14ac:dyDescent="0.35">
      <c r="A420" s="126"/>
      <c r="C420" s="47"/>
      <c r="E420" s="47"/>
      <c r="F420" s="68"/>
    </row>
    <row r="421" spans="1:6" x14ac:dyDescent="0.35">
      <c r="A421" s="126"/>
      <c r="C421" s="47"/>
      <c r="E421" s="47"/>
      <c r="F421" s="68"/>
    </row>
    <row r="422" spans="1:6" x14ac:dyDescent="0.35">
      <c r="A422" s="126"/>
      <c r="C422" s="47"/>
      <c r="E422" s="47"/>
      <c r="F422" s="68"/>
    </row>
    <row r="423" spans="1:6" x14ac:dyDescent="0.35">
      <c r="A423" s="126"/>
      <c r="C423" s="47"/>
      <c r="E423" s="47"/>
      <c r="F423" s="68"/>
    </row>
    <row r="424" spans="1:6" x14ac:dyDescent="0.35">
      <c r="A424" s="126"/>
      <c r="C424" s="47"/>
      <c r="E424" s="47"/>
      <c r="F424" s="68"/>
    </row>
    <row r="425" spans="1:6" x14ac:dyDescent="0.35">
      <c r="A425" s="126"/>
      <c r="C425" s="47"/>
      <c r="E425" s="47"/>
      <c r="F425" s="68"/>
    </row>
    <row r="426" spans="1:6" x14ac:dyDescent="0.35">
      <c r="A426" s="126"/>
      <c r="C426" s="47"/>
      <c r="E426" s="47"/>
      <c r="F426" s="68"/>
    </row>
    <row r="427" spans="1:6" x14ac:dyDescent="0.35">
      <c r="A427" s="126"/>
      <c r="C427" s="47"/>
      <c r="E427" s="47"/>
      <c r="F427" s="68"/>
    </row>
    <row r="428" spans="1:6" x14ac:dyDescent="0.35">
      <c r="A428" s="126"/>
      <c r="C428" s="47"/>
      <c r="E428" s="47"/>
      <c r="F428" s="68"/>
    </row>
    <row r="429" spans="1:6" x14ac:dyDescent="0.35">
      <c r="A429" s="126"/>
      <c r="C429" s="47"/>
      <c r="E429" s="47"/>
      <c r="F429" s="68"/>
    </row>
    <row r="430" spans="1:6" x14ac:dyDescent="0.35">
      <c r="A430" s="126"/>
      <c r="C430" s="47"/>
      <c r="E430" s="47"/>
      <c r="F430" s="68"/>
    </row>
    <row r="431" spans="1:6" x14ac:dyDescent="0.35">
      <c r="A431" s="126"/>
      <c r="C431" s="47"/>
      <c r="E431" s="47"/>
      <c r="F431" s="68"/>
    </row>
    <row r="432" spans="1:6" x14ac:dyDescent="0.35">
      <c r="A432" s="126"/>
      <c r="C432" s="47"/>
      <c r="E432" s="47"/>
      <c r="F432" s="68"/>
    </row>
    <row r="433" spans="1:6" x14ac:dyDescent="0.35">
      <c r="A433" s="126"/>
      <c r="C433" s="47"/>
      <c r="E433" s="47"/>
      <c r="F433" s="68"/>
    </row>
    <row r="434" spans="1:6" x14ac:dyDescent="0.35">
      <c r="A434" s="126"/>
      <c r="C434" s="47"/>
      <c r="E434" s="47"/>
      <c r="F434" s="68"/>
    </row>
    <row r="435" spans="1:6" x14ac:dyDescent="0.35">
      <c r="A435" s="126"/>
      <c r="C435" s="47"/>
      <c r="E435" s="47"/>
      <c r="F435" s="68"/>
    </row>
    <row r="436" spans="1:6" x14ac:dyDescent="0.35">
      <c r="A436" s="126"/>
      <c r="C436" s="47"/>
      <c r="E436" s="47"/>
      <c r="F436" s="68"/>
    </row>
    <row r="437" spans="1:6" x14ac:dyDescent="0.35">
      <c r="A437" s="126"/>
      <c r="C437" s="47"/>
      <c r="E437" s="47"/>
      <c r="F437" s="68"/>
    </row>
    <row r="438" spans="1:6" x14ac:dyDescent="0.35">
      <c r="A438" s="126"/>
      <c r="C438" s="47"/>
      <c r="E438" s="47"/>
      <c r="F438" s="68"/>
    </row>
    <row r="439" spans="1:6" x14ac:dyDescent="0.35">
      <c r="A439" s="126"/>
      <c r="C439" s="47"/>
      <c r="E439" s="47"/>
      <c r="F439" s="68"/>
    </row>
    <row r="440" spans="1:6" x14ac:dyDescent="0.35">
      <c r="A440" s="126"/>
      <c r="C440" s="47"/>
      <c r="E440" s="47"/>
      <c r="F440" s="68"/>
    </row>
    <row r="441" spans="1:6" x14ac:dyDescent="0.35">
      <c r="A441" s="126"/>
      <c r="C441" s="47"/>
      <c r="E441" s="47"/>
      <c r="F441" s="68"/>
    </row>
    <row r="442" spans="1:6" x14ac:dyDescent="0.35">
      <c r="A442" s="126"/>
      <c r="C442" s="47"/>
      <c r="E442" s="47"/>
      <c r="F442" s="68"/>
    </row>
    <row r="443" spans="1:6" x14ac:dyDescent="0.35">
      <c r="A443" s="126"/>
      <c r="C443" s="47"/>
      <c r="E443" s="47"/>
      <c r="F443" s="68"/>
    </row>
    <row r="444" spans="1:6" x14ac:dyDescent="0.35">
      <c r="A444" s="126"/>
      <c r="C444" s="47"/>
      <c r="E444" s="47"/>
      <c r="F444" s="68"/>
    </row>
    <row r="445" spans="1:6" x14ac:dyDescent="0.35">
      <c r="A445" s="126"/>
      <c r="C445" s="47"/>
      <c r="E445" s="47"/>
      <c r="F445" s="68"/>
    </row>
    <row r="446" spans="1:6" x14ac:dyDescent="0.35">
      <c r="A446" s="126"/>
      <c r="C446" s="47"/>
      <c r="E446" s="47"/>
      <c r="F446" s="68"/>
    </row>
    <row r="447" spans="1:6" x14ac:dyDescent="0.35">
      <c r="A447" s="126"/>
      <c r="C447" s="47"/>
      <c r="E447" s="47"/>
      <c r="F447" s="68"/>
    </row>
    <row r="448" spans="1:6" x14ac:dyDescent="0.35">
      <c r="A448" s="126"/>
      <c r="C448" s="47"/>
      <c r="E448" s="47"/>
      <c r="F448" s="68"/>
    </row>
    <row r="449" spans="1:6" x14ac:dyDescent="0.35">
      <c r="A449" s="126"/>
      <c r="C449" s="47"/>
      <c r="E449" s="47"/>
      <c r="F449" s="68"/>
    </row>
    <row r="450" spans="1:6" x14ac:dyDescent="0.35">
      <c r="A450" s="126"/>
      <c r="C450" s="47"/>
      <c r="E450" s="47"/>
      <c r="F450" s="68"/>
    </row>
    <row r="451" spans="1:6" x14ac:dyDescent="0.35">
      <c r="A451" s="126"/>
      <c r="C451" s="47"/>
      <c r="E451" s="47"/>
      <c r="F451" s="68"/>
    </row>
    <row r="452" spans="1:6" x14ac:dyDescent="0.35">
      <c r="A452" s="126"/>
      <c r="C452" s="47"/>
      <c r="E452" s="47"/>
      <c r="F452" s="68"/>
    </row>
    <row r="453" spans="1:6" x14ac:dyDescent="0.35">
      <c r="A453" s="126"/>
      <c r="C453" s="47"/>
      <c r="E453" s="47"/>
      <c r="F453" s="68"/>
    </row>
    <row r="454" spans="1:6" x14ac:dyDescent="0.35">
      <c r="A454" s="126"/>
      <c r="C454" s="47"/>
      <c r="E454" s="47"/>
      <c r="F454" s="68"/>
    </row>
    <row r="455" spans="1:6" x14ac:dyDescent="0.35">
      <c r="A455" s="126"/>
      <c r="C455" s="47"/>
      <c r="E455" s="47"/>
      <c r="F455" s="68"/>
    </row>
    <row r="456" spans="1:6" x14ac:dyDescent="0.35">
      <c r="A456" s="126"/>
      <c r="C456" s="47"/>
      <c r="E456" s="47"/>
      <c r="F456" s="68"/>
    </row>
    <row r="457" spans="1:6" x14ac:dyDescent="0.35">
      <c r="A457" s="126"/>
      <c r="C457" s="47"/>
      <c r="E457" s="47"/>
      <c r="F457" s="68"/>
    </row>
    <row r="458" spans="1:6" x14ac:dyDescent="0.35">
      <c r="A458" s="126"/>
      <c r="C458" s="47"/>
      <c r="E458" s="47"/>
      <c r="F458" s="68"/>
    </row>
    <row r="459" spans="1:6" x14ac:dyDescent="0.35">
      <c r="A459" s="126"/>
      <c r="C459" s="47"/>
      <c r="E459" s="47"/>
      <c r="F459" s="68"/>
    </row>
    <row r="460" spans="1:6" x14ac:dyDescent="0.35">
      <c r="A460" s="126"/>
      <c r="C460" s="47"/>
      <c r="E460" s="47"/>
      <c r="F460" s="68"/>
    </row>
    <row r="461" spans="1:6" x14ac:dyDescent="0.35">
      <c r="A461" s="126"/>
      <c r="C461" s="47"/>
      <c r="E461" s="47"/>
    </row>
    <row r="462" spans="1:6" x14ac:dyDescent="0.35">
      <c r="A462" s="126"/>
      <c r="C462" s="47"/>
      <c r="E462" s="47"/>
    </row>
    <row r="463" spans="1:6" x14ac:dyDescent="0.35">
      <c r="A463" s="126"/>
      <c r="C463" s="47"/>
      <c r="E463" s="47"/>
    </row>
    <row r="464" spans="1:6" x14ac:dyDescent="0.35">
      <c r="A464" s="126"/>
      <c r="C464" s="47"/>
      <c r="E464" s="47"/>
    </row>
    <row r="465" spans="1:5" x14ac:dyDescent="0.35">
      <c r="A465" s="126"/>
      <c r="C465" s="47"/>
      <c r="E465" s="47"/>
    </row>
    <row r="466" spans="1:5" x14ac:dyDescent="0.35">
      <c r="A466" s="126"/>
      <c r="C466" s="47"/>
      <c r="E466" s="47"/>
    </row>
    <row r="467" spans="1:5" x14ac:dyDescent="0.35">
      <c r="A467" s="126"/>
      <c r="C467" s="47"/>
      <c r="E467" s="47"/>
    </row>
    <row r="468" spans="1:5" x14ac:dyDescent="0.35">
      <c r="A468" s="126"/>
      <c r="C468" s="47"/>
      <c r="E468" s="47"/>
    </row>
    <row r="469" spans="1:5" x14ac:dyDescent="0.35">
      <c r="A469" s="126"/>
      <c r="C469" s="47"/>
      <c r="E469" s="47"/>
    </row>
    <row r="470" spans="1:5" s="52" customFormat="1" ht="12.45" x14ac:dyDescent="0.35">
      <c r="A470" s="126"/>
      <c r="B470" s="138"/>
      <c r="C470" s="47"/>
      <c r="D470" s="47"/>
      <c r="E470" s="47"/>
    </row>
    <row r="471" spans="1:5" s="52" customFormat="1" ht="12.45" x14ac:dyDescent="0.35">
      <c r="A471" s="126"/>
      <c r="B471" s="138"/>
      <c r="C471" s="47"/>
      <c r="D471" s="47"/>
      <c r="E471" s="47"/>
    </row>
    <row r="472" spans="1:5" s="52" customFormat="1" ht="12.45" x14ac:dyDescent="0.35">
      <c r="A472" s="126"/>
      <c r="B472" s="138"/>
      <c r="C472" s="47"/>
      <c r="D472" s="47"/>
      <c r="E472" s="47"/>
    </row>
    <row r="473" spans="1:5" s="52" customFormat="1" ht="12.45" x14ac:dyDescent="0.35">
      <c r="A473" s="126"/>
      <c r="B473" s="138"/>
      <c r="C473" s="47"/>
      <c r="D473" s="47"/>
      <c r="E473" s="47"/>
    </row>
    <row r="474" spans="1:5" s="52" customFormat="1" ht="12.45" x14ac:dyDescent="0.35">
      <c r="A474" s="126"/>
      <c r="B474" s="138"/>
      <c r="C474" s="47"/>
      <c r="D474" s="47"/>
      <c r="E474" s="47"/>
    </row>
    <row r="475" spans="1:5" s="52" customFormat="1" ht="12.45" x14ac:dyDescent="0.35">
      <c r="A475" s="126"/>
      <c r="B475" s="138"/>
      <c r="C475" s="47"/>
      <c r="D475" s="47"/>
      <c r="E475" s="47"/>
    </row>
    <row r="476" spans="1:5" s="52" customFormat="1" ht="12.45" x14ac:dyDescent="0.35">
      <c r="A476" s="126"/>
      <c r="B476" s="138"/>
      <c r="C476" s="47"/>
      <c r="D476" s="47"/>
      <c r="E476" s="47"/>
    </row>
    <row r="477" spans="1:5" s="52" customFormat="1" ht="12.45" x14ac:dyDescent="0.35">
      <c r="A477" s="126"/>
      <c r="B477" s="138"/>
      <c r="C477" s="47"/>
      <c r="D477" s="47"/>
      <c r="E477" s="47"/>
    </row>
    <row r="478" spans="1:5" s="52" customFormat="1" ht="12.45" x14ac:dyDescent="0.35">
      <c r="A478" s="126"/>
      <c r="B478" s="138"/>
      <c r="C478" s="47"/>
      <c r="D478" s="47"/>
      <c r="E478" s="47"/>
    </row>
    <row r="479" spans="1:5" s="52" customFormat="1" ht="12.45" x14ac:dyDescent="0.35">
      <c r="A479" s="126"/>
      <c r="B479" s="138"/>
      <c r="C479" s="47"/>
      <c r="D479" s="47"/>
      <c r="E479" s="47"/>
    </row>
    <row r="480" spans="1:5" s="52" customFormat="1" ht="12.45" x14ac:dyDescent="0.35">
      <c r="A480" s="126"/>
      <c r="B480" s="138"/>
      <c r="C480" s="47"/>
      <c r="D480" s="47"/>
      <c r="E480" s="47"/>
    </row>
    <row r="481" spans="1:5" s="52" customFormat="1" ht="12.45" x14ac:dyDescent="0.35">
      <c r="A481" s="126"/>
      <c r="B481" s="138"/>
      <c r="C481" s="47"/>
      <c r="D481" s="47"/>
      <c r="E481" s="47"/>
    </row>
    <row r="482" spans="1:5" s="52" customFormat="1" ht="12.45" x14ac:dyDescent="0.35">
      <c r="A482" s="126"/>
      <c r="B482" s="138"/>
      <c r="C482" s="47"/>
      <c r="D482" s="47"/>
      <c r="E482" s="47"/>
    </row>
    <row r="483" spans="1:5" s="52" customFormat="1" ht="12.45" x14ac:dyDescent="0.35">
      <c r="A483" s="126"/>
      <c r="B483" s="138"/>
      <c r="C483" s="47"/>
      <c r="D483" s="47"/>
      <c r="E483" s="47"/>
    </row>
    <row r="484" spans="1:5" s="52" customFormat="1" ht="12.45" x14ac:dyDescent="0.35">
      <c r="A484" s="126"/>
      <c r="B484" s="138"/>
      <c r="C484" s="47"/>
      <c r="D484" s="47"/>
      <c r="E484" s="47"/>
    </row>
    <row r="485" spans="1:5" s="52" customFormat="1" ht="12.45" x14ac:dyDescent="0.35">
      <c r="A485" s="126"/>
      <c r="B485" s="138"/>
      <c r="C485" s="47"/>
      <c r="D485" s="47"/>
      <c r="E485" s="47"/>
    </row>
    <row r="486" spans="1:5" s="52" customFormat="1" ht="12.45" x14ac:dyDescent="0.35">
      <c r="A486" s="126"/>
      <c r="B486" s="138"/>
      <c r="C486" s="47"/>
      <c r="D486" s="47"/>
      <c r="E486" s="47"/>
    </row>
    <row r="487" spans="1:5" s="52" customFormat="1" ht="12.45" x14ac:dyDescent="0.35">
      <c r="A487" s="126"/>
      <c r="B487" s="138"/>
      <c r="C487" s="47"/>
      <c r="D487" s="47"/>
      <c r="E487" s="47"/>
    </row>
    <row r="488" spans="1:5" s="52" customFormat="1" ht="12.45" x14ac:dyDescent="0.35">
      <c r="A488" s="126"/>
      <c r="B488" s="138"/>
      <c r="C488" s="47"/>
      <c r="D488" s="47"/>
      <c r="E488" s="47"/>
    </row>
    <row r="489" spans="1:5" s="52" customFormat="1" ht="12.45" x14ac:dyDescent="0.35">
      <c r="A489" s="126"/>
      <c r="B489" s="138"/>
      <c r="C489" s="47"/>
      <c r="D489" s="47"/>
      <c r="E489" s="47"/>
    </row>
    <row r="490" spans="1:5" s="52" customFormat="1" ht="12.45" x14ac:dyDescent="0.35">
      <c r="A490" s="126"/>
      <c r="B490" s="138"/>
      <c r="C490" s="47"/>
      <c r="D490" s="47"/>
      <c r="E490" s="47"/>
    </row>
    <row r="491" spans="1:5" s="52" customFormat="1" ht="12.45" x14ac:dyDescent="0.35">
      <c r="A491" s="126"/>
      <c r="B491" s="138"/>
      <c r="C491" s="47"/>
      <c r="D491" s="47"/>
      <c r="E491" s="47"/>
    </row>
    <row r="492" spans="1:5" s="52" customFormat="1" ht="12.45" x14ac:dyDescent="0.35">
      <c r="A492" s="126"/>
      <c r="B492" s="138"/>
      <c r="C492" s="47"/>
      <c r="D492" s="47"/>
      <c r="E492" s="47"/>
    </row>
    <row r="493" spans="1:5" s="52" customFormat="1" ht="12.45" x14ac:dyDescent="0.35">
      <c r="A493" s="126"/>
      <c r="B493" s="138"/>
      <c r="C493" s="47"/>
      <c r="D493" s="47"/>
      <c r="E493" s="47"/>
    </row>
    <row r="494" spans="1:5" s="52" customFormat="1" ht="12.45" x14ac:dyDescent="0.35">
      <c r="A494" s="126"/>
      <c r="B494" s="138"/>
      <c r="C494" s="47"/>
      <c r="D494" s="47"/>
      <c r="E494" s="47"/>
    </row>
    <row r="495" spans="1:5" s="52" customFormat="1" ht="12.45" x14ac:dyDescent="0.35">
      <c r="A495" s="126"/>
      <c r="B495" s="138"/>
      <c r="C495" s="47"/>
      <c r="D495" s="47"/>
      <c r="E495" s="47"/>
    </row>
    <row r="496" spans="1:5" s="52" customFormat="1" ht="12.45" x14ac:dyDescent="0.35">
      <c r="A496" s="126"/>
      <c r="B496" s="138"/>
      <c r="C496" s="47"/>
      <c r="D496" s="47"/>
      <c r="E496" s="47"/>
    </row>
    <row r="497" spans="1:5" s="52" customFormat="1" ht="12.45" x14ac:dyDescent="0.35">
      <c r="A497" s="126"/>
      <c r="B497" s="138"/>
      <c r="C497" s="47"/>
      <c r="D497" s="47"/>
      <c r="E497" s="47"/>
    </row>
    <row r="498" spans="1:5" s="52" customFormat="1" ht="12.45" x14ac:dyDescent="0.35">
      <c r="A498" s="126"/>
      <c r="B498" s="138"/>
      <c r="C498" s="47"/>
      <c r="D498" s="47"/>
      <c r="E498" s="47"/>
    </row>
    <row r="499" spans="1:5" s="52" customFormat="1" ht="12.45" x14ac:dyDescent="0.35">
      <c r="A499" s="126"/>
      <c r="B499" s="138"/>
      <c r="C499" s="47"/>
      <c r="D499" s="47"/>
      <c r="E499" s="47"/>
    </row>
    <row r="500" spans="1:5" s="52" customFormat="1" ht="12.45" x14ac:dyDescent="0.35">
      <c r="A500" s="126"/>
      <c r="B500" s="138"/>
      <c r="C500" s="47"/>
      <c r="D500" s="47"/>
      <c r="E500" s="47"/>
    </row>
    <row r="501" spans="1:5" s="52" customFormat="1" ht="12.45" x14ac:dyDescent="0.35">
      <c r="A501" s="126"/>
      <c r="B501" s="138"/>
      <c r="C501" s="47"/>
      <c r="D501" s="47"/>
      <c r="E501" s="47"/>
    </row>
    <row r="502" spans="1:5" s="52" customFormat="1" ht="12.45" x14ac:dyDescent="0.35">
      <c r="A502" s="126"/>
      <c r="B502" s="138"/>
      <c r="C502" s="47"/>
      <c r="D502" s="47"/>
      <c r="E502" s="47"/>
    </row>
    <row r="503" spans="1:5" s="52" customFormat="1" ht="12.45" x14ac:dyDescent="0.35">
      <c r="A503" s="126"/>
      <c r="B503" s="138"/>
      <c r="C503" s="47"/>
      <c r="D503" s="47"/>
      <c r="E503" s="47"/>
    </row>
    <row r="504" spans="1:5" s="52" customFormat="1" ht="12.45" x14ac:dyDescent="0.35">
      <c r="A504" s="126"/>
      <c r="B504" s="138"/>
      <c r="C504" s="47"/>
      <c r="D504" s="47"/>
      <c r="E504" s="47"/>
    </row>
    <row r="505" spans="1:5" s="52" customFormat="1" ht="12.45" x14ac:dyDescent="0.35">
      <c r="A505" s="126"/>
      <c r="B505" s="138"/>
      <c r="C505" s="47"/>
      <c r="D505" s="47"/>
      <c r="E505" s="47"/>
    </row>
    <row r="506" spans="1:5" s="52" customFormat="1" ht="12.45" x14ac:dyDescent="0.35">
      <c r="A506" s="126"/>
      <c r="B506" s="138"/>
      <c r="C506" s="47"/>
      <c r="D506" s="47"/>
      <c r="E506" s="47"/>
    </row>
    <row r="507" spans="1:5" s="52" customFormat="1" ht="12.45" x14ac:dyDescent="0.35">
      <c r="A507" s="126"/>
      <c r="B507" s="138"/>
      <c r="C507" s="47"/>
      <c r="D507" s="47"/>
      <c r="E507" s="47"/>
    </row>
    <row r="508" spans="1:5" s="52" customFormat="1" ht="12.45" x14ac:dyDescent="0.35">
      <c r="A508" s="126"/>
      <c r="B508" s="138"/>
      <c r="C508" s="47"/>
      <c r="D508" s="47"/>
      <c r="E508" s="47"/>
    </row>
    <row r="509" spans="1:5" s="52" customFormat="1" ht="12.45" x14ac:dyDescent="0.35">
      <c r="A509" s="126"/>
      <c r="B509" s="138"/>
      <c r="C509" s="47"/>
      <c r="D509" s="47"/>
      <c r="E509" s="47"/>
    </row>
    <row r="510" spans="1:5" s="52" customFormat="1" ht="12.45" x14ac:dyDescent="0.35">
      <c r="A510" s="126"/>
      <c r="B510" s="138"/>
      <c r="C510" s="47"/>
      <c r="D510" s="47"/>
      <c r="E510" s="47"/>
    </row>
    <row r="511" spans="1:5" s="52" customFormat="1" ht="12.45" x14ac:dyDescent="0.35">
      <c r="A511" s="126"/>
      <c r="B511" s="138"/>
      <c r="C511" s="47"/>
      <c r="D511" s="47"/>
      <c r="E511" s="47"/>
    </row>
    <row r="512" spans="1:5" s="52" customFormat="1" ht="12.45" x14ac:dyDescent="0.35">
      <c r="A512" s="126"/>
      <c r="B512" s="138"/>
      <c r="C512" s="47"/>
      <c r="D512" s="47"/>
      <c r="E512" s="47"/>
    </row>
    <row r="513" spans="1:5" s="52" customFormat="1" ht="12.45" x14ac:dyDescent="0.35">
      <c r="A513" s="126"/>
      <c r="B513" s="138"/>
      <c r="C513" s="47"/>
      <c r="D513" s="47"/>
      <c r="E513" s="47"/>
    </row>
    <row r="514" spans="1:5" s="52" customFormat="1" ht="12.45" x14ac:dyDescent="0.35">
      <c r="A514" s="126"/>
      <c r="B514" s="138"/>
      <c r="C514" s="47"/>
      <c r="D514" s="47"/>
      <c r="E514" s="47"/>
    </row>
    <row r="515" spans="1:5" s="52" customFormat="1" ht="12.45" x14ac:dyDescent="0.35">
      <c r="A515" s="127"/>
      <c r="B515" s="138"/>
      <c r="C515" s="46"/>
      <c r="D515" s="47"/>
      <c r="E515" s="51"/>
    </row>
    <row r="516" spans="1:5" s="52" customFormat="1" ht="12.45" x14ac:dyDescent="0.35">
      <c r="A516" s="127"/>
      <c r="B516" s="138"/>
      <c r="C516" s="46"/>
      <c r="D516" s="47"/>
      <c r="E516" s="51"/>
    </row>
  </sheetData>
  <mergeCells count="1">
    <mergeCell ref="C51:E51"/>
  </mergeCells>
  <pageMargins left="0.39370078740157483" right="0.19685039370078741" top="0.59055118110236227" bottom="0.19685039370078741" header="0" footer="0.47244094488188981"/>
  <pageSetup paperSize="9" scale="90" orientation="portrait" verticalDpi="300" r:id="rId1"/>
  <headerFooter alignWithMargins="0">
    <oddHeader>&amp;CBANTABA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22" transitionEvaluation="1"/>
  <dimension ref="A1:H1166"/>
  <sheetViews>
    <sheetView showZeros="0" view="pageBreakPreview" topLeftCell="A22" zoomScaleNormal="100" zoomScaleSheetLayoutView="100" workbookViewId="0">
      <selection activeCell="F43" sqref="F43"/>
    </sheetView>
  </sheetViews>
  <sheetFormatPr defaultColWidth="9.85546875" defaultRowHeight="15" x14ac:dyDescent="0.35"/>
  <cols>
    <col min="1" max="1" width="3.92578125" style="10" customWidth="1"/>
    <col min="2" max="2" width="41.92578125" style="30" customWidth="1"/>
    <col min="3" max="3" width="5.92578125" style="1" bestFit="1" customWidth="1"/>
    <col min="4" max="4" width="4.42578125" style="1" customWidth="1"/>
    <col min="5" max="5" width="8" style="2" customWidth="1"/>
    <col min="6" max="6" width="23.640625" style="62" customWidth="1"/>
    <col min="7" max="7" width="9.85546875" style="1"/>
    <col min="8" max="8" width="13.5" style="1" bestFit="1" customWidth="1"/>
    <col min="9" max="9" width="12.42578125" style="1" bestFit="1" customWidth="1"/>
    <col min="10" max="16384" width="9.85546875" style="1"/>
  </cols>
  <sheetData>
    <row r="1" spans="1:6" x14ac:dyDescent="0.35">
      <c r="A1" s="103"/>
      <c r="B1" s="104" t="s">
        <v>18</v>
      </c>
      <c r="C1" s="105"/>
      <c r="D1" s="103"/>
      <c r="E1" s="106"/>
      <c r="F1" s="107" t="s">
        <v>5</v>
      </c>
    </row>
    <row r="2" spans="1:6" x14ac:dyDescent="0.35">
      <c r="A2" s="9"/>
      <c r="B2" s="3"/>
      <c r="C2" s="152"/>
      <c r="D2" s="153"/>
      <c r="E2" s="154"/>
      <c r="F2" s="85"/>
    </row>
    <row r="3" spans="1:6" x14ac:dyDescent="0.35">
      <c r="A3" s="9"/>
      <c r="B3" s="84" t="s">
        <v>46</v>
      </c>
      <c r="C3" s="155"/>
      <c r="D3" s="156"/>
      <c r="E3" s="157"/>
      <c r="F3" s="85">
        <f>RENOVATIONS!F50</f>
        <v>0</v>
      </c>
    </row>
    <row r="4" spans="1:6" x14ac:dyDescent="0.35">
      <c r="A4" s="9"/>
      <c r="B4" s="84"/>
      <c r="C4" s="155"/>
      <c r="D4" s="156"/>
      <c r="E4" s="157"/>
      <c r="F4" s="85"/>
    </row>
    <row r="5" spans="1:6" x14ac:dyDescent="0.35">
      <c r="A5" s="9"/>
      <c r="B5" s="84" t="s">
        <v>53</v>
      </c>
      <c r="C5" s="155"/>
      <c r="D5" s="156"/>
      <c r="E5" s="157"/>
      <c r="F5" s="85">
        <f>'CRAFT SHOP'!F42</f>
        <v>0</v>
      </c>
    </row>
    <row r="6" spans="1:6" x14ac:dyDescent="0.35">
      <c r="A6" s="9"/>
      <c r="B6" s="84"/>
      <c r="C6" s="155"/>
      <c r="D6" s="156"/>
      <c r="E6" s="157"/>
      <c r="F6" s="85"/>
    </row>
    <row r="7" spans="1:6" x14ac:dyDescent="0.35">
      <c r="A7" s="9"/>
      <c r="B7" s="84" t="s">
        <v>96</v>
      </c>
      <c r="C7" s="155"/>
      <c r="D7" s="156"/>
      <c r="E7" s="157"/>
      <c r="F7" s="85">
        <f>'BICYCLE SHOP'!F45</f>
        <v>0</v>
      </c>
    </row>
    <row r="8" spans="1:6" x14ac:dyDescent="0.35">
      <c r="A8" s="9"/>
      <c r="B8" s="84"/>
      <c r="C8" s="155"/>
      <c r="D8" s="156"/>
      <c r="E8" s="157"/>
      <c r="F8" s="85"/>
    </row>
    <row r="9" spans="1:6" x14ac:dyDescent="0.35">
      <c r="A9" s="9"/>
      <c r="B9" s="84" t="s">
        <v>97</v>
      </c>
      <c r="C9" s="155"/>
      <c r="D9" s="156"/>
      <c r="E9" s="157"/>
      <c r="F9" s="85">
        <f>'IT  JOB CENTRE'!F42</f>
        <v>0</v>
      </c>
    </row>
    <row r="10" spans="1:6" x14ac:dyDescent="0.35">
      <c r="A10" s="131"/>
      <c r="B10" s="84"/>
      <c r="C10" s="155"/>
      <c r="D10" s="156"/>
      <c r="E10" s="157"/>
      <c r="F10" s="132"/>
    </row>
    <row r="11" spans="1:6" x14ac:dyDescent="0.35">
      <c r="A11" s="131"/>
      <c r="B11" s="84" t="s">
        <v>98</v>
      </c>
      <c r="C11" s="155"/>
      <c r="D11" s="156"/>
      <c r="E11" s="157"/>
      <c r="F11" s="132">
        <f>' TOILETS'!F44</f>
        <v>0</v>
      </c>
    </row>
    <row r="12" spans="1:6" x14ac:dyDescent="0.35">
      <c r="A12" s="131"/>
      <c r="B12" s="84"/>
      <c r="C12" s="155"/>
      <c r="D12" s="156"/>
      <c r="E12" s="157"/>
      <c r="F12" s="132"/>
    </row>
    <row r="13" spans="1:6" x14ac:dyDescent="0.35">
      <c r="A13" s="131"/>
      <c r="B13" s="84" t="s">
        <v>33</v>
      </c>
      <c r="C13" s="155"/>
      <c r="D13" s="156"/>
      <c r="E13" s="157"/>
      <c r="F13" s="132">
        <f>'BICYCLE SHOP'!F45</f>
        <v>0</v>
      </c>
    </row>
    <row r="14" spans="1:6" x14ac:dyDescent="0.35">
      <c r="A14" s="131"/>
      <c r="B14" s="84"/>
      <c r="C14" s="155"/>
      <c r="D14" s="156"/>
      <c r="E14" s="157"/>
      <c r="F14" s="132"/>
    </row>
    <row r="15" spans="1:6" x14ac:dyDescent="0.35">
      <c r="A15" s="131"/>
      <c r="B15" s="84" t="s">
        <v>107</v>
      </c>
      <c r="C15" s="155"/>
      <c r="D15" s="156"/>
      <c r="E15" s="157"/>
      <c r="F15" s="132">
        <f>RESTAURANT!F51</f>
        <v>0</v>
      </c>
    </row>
    <row r="16" spans="1:6" x14ac:dyDescent="0.35">
      <c r="A16" s="131"/>
      <c r="B16" s="84"/>
      <c r="C16" s="155"/>
      <c r="D16" s="156"/>
      <c r="E16" s="157"/>
      <c r="F16" s="132"/>
    </row>
    <row r="17" spans="1:6" x14ac:dyDescent="0.35">
      <c r="A17" s="9"/>
      <c r="B17" s="3" t="s">
        <v>26</v>
      </c>
      <c r="C17" s="155"/>
      <c r="D17" s="156"/>
      <c r="E17" s="157"/>
      <c r="F17" s="85">
        <v>200000</v>
      </c>
    </row>
    <row r="18" spans="1:6" x14ac:dyDescent="0.35">
      <c r="A18" s="9"/>
      <c r="B18" s="84"/>
      <c r="C18" s="155"/>
      <c r="D18" s="156"/>
      <c r="E18" s="157"/>
      <c r="F18" s="85"/>
    </row>
    <row r="19" spans="1:6" x14ac:dyDescent="0.35">
      <c r="A19" s="9"/>
      <c r="B19" s="84"/>
      <c r="C19" s="155"/>
      <c r="D19" s="156"/>
      <c r="E19" s="157"/>
      <c r="F19" s="85"/>
    </row>
    <row r="20" spans="1:6" x14ac:dyDescent="0.35">
      <c r="A20" s="9"/>
      <c r="B20" s="84"/>
      <c r="C20" s="155"/>
      <c r="D20" s="156"/>
      <c r="E20" s="157"/>
      <c r="F20" s="85"/>
    </row>
    <row r="21" spans="1:6" x14ac:dyDescent="0.35">
      <c r="A21" s="9"/>
      <c r="B21" s="84"/>
      <c r="C21" s="155"/>
      <c r="D21" s="156"/>
      <c r="E21" s="157"/>
      <c r="F21" s="85"/>
    </row>
    <row r="22" spans="1:6" x14ac:dyDescent="0.35">
      <c r="A22" s="9"/>
      <c r="B22" s="84"/>
      <c r="C22" s="155"/>
      <c r="D22" s="156"/>
      <c r="E22" s="157"/>
      <c r="F22" s="85"/>
    </row>
    <row r="23" spans="1:6" x14ac:dyDescent="0.35">
      <c r="A23" s="9"/>
      <c r="B23" s="84"/>
      <c r="C23" s="155"/>
      <c r="D23" s="156"/>
      <c r="E23" s="157"/>
      <c r="F23" s="85"/>
    </row>
    <row r="24" spans="1:6" x14ac:dyDescent="0.35">
      <c r="A24" s="9"/>
      <c r="B24" s="84"/>
      <c r="C24" s="155"/>
      <c r="D24" s="156"/>
      <c r="E24" s="157"/>
      <c r="F24" s="85"/>
    </row>
    <row r="25" spans="1:6" x14ac:dyDescent="0.35">
      <c r="A25" s="9"/>
      <c r="B25" s="84"/>
      <c r="C25" s="155"/>
      <c r="D25" s="156"/>
      <c r="E25" s="157"/>
      <c r="F25" s="85"/>
    </row>
    <row r="26" spans="1:6" x14ac:dyDescent="0.35">
      <c r="A26" s="9"/>
      <c r="B26" s="84"/>
      <c r="C26" s="155"/>
      <c r="D26" s="156"/>
      <c r="E26" s="157"/>
      <c r="F26" s="85"/>
    </row>
    <row r="27" spans="1:6" x14ac:dyDescent="0.35">
      <c r="A27" s="9"/>
      <c r="B27" s="84"/>
      <c r="C27" s="155"/>
      <c r="D27" s="156"/>
      <c r="E27" s="157"/>
      <c r="F27" s="85"/>
    </row>
    <row r="28" spans="1:6" x14ac:dyDescent="0.35">
      <c r="A28" s="9"/>
      <c r="B28" s="84"/>
      <c r="C28" s="155"/>
      <c r="D28" s="156"/>
      <c r="E28" s="157"/>
      <c r="F28" s="85"/>
    </row>
    <row r="29" spans="1:6" x14ac:dyDescent="0.35">
      <c r="A29" s="9"/>
      <c r="B29" s="84"/>
      <c r="C29" s="155"/>
      <c r="D29" s="156"/>
      <c r="E29" s="157"/>
      <c r="F29" s="85"/>
    </row>
    <row r="30" spans="1:6" x14ac:dyDescent="0.35">
      <c r="A30" s="9"/>
      <c r="B30" s="84"/>
      <c r="C30" s="155"/>
      <c r="D30" s="156"/>
      <c r="E30" s="157"/>
      <c r="F30" s="85"/>
    </row>
    <row r="31" spans="1:6" x14ac:dyDescent="0.35">
      <c r="A31" s="9"/>
      <c r="B31" s="84"/>
      <c r="C31" s="155"/>
      <c r="D31" s="156"/>
      <c r="E31" s="157"/>
      <c r="F31" s="85"/>
    </row>
    <row r="32" spans="1:6" x14ac:dyDescent="0.35">
      <c r="A32" s="9"/>
      <c r="B32" s="84"/>
      <c r="C32" s="155"/>
      <c r="D32" s="156"/>
      <c r="E32" s="157"/>
      <c r="F32" s="85"/>
    </row>
    <row r="33" spans="1:6" x14ac:dyDescent="0.35">
      <c r="A33" s="9"/>
      <c r="B33" s="84"/>
      <c r="C33" s="155"/>
      <c r="D33" s="156"/>
      <c r="E33" s="157"/>
      <c r="F33" s="85"/>
    </row>
    <row r="34" spans="1:6" x14ac:dyDescent="0.35">
      <c r="A34" s="9"/>
      <c r="B34" s="84"/>
      <c r="C34" s="155"/>
      <c r="D34" s="156"/>
      <c r="E34" s="157"/>
      <c r="F34" s="85"/>
    </row>
    <row r="35" spans="1:6" x14ac:dyDescent="0.35">
      <c r="A35" s="9"/>
      <c r="B35" s="84"/>
      <c r="C35" s="155"/>
      <c r="D35" s="156"/>
      <c r="E35" s="157"/>
      <c r="F35" s="85"/>
    </row>
    <row r="36" spans="1:6" x14ac:dyDescent="0.35">
      <c r="A36" s="9"/>
      <c r="B36" s="84"/>
      <c r="C36" s="155"/>
      <c r="D36" s="156"/>
      <c r="E36" s="157"/>
      <c r="F36" s="85"/>
    </row>
    <row r="37" spans="1:6" x14ac:dyDescent="0.35">
      <c r="A37" s="9"/>
      <c r="B37" s="84"/>
      <c r="C37" s="155"/>
      <c r="D37" s="156"/>
      <c r="E37" s="157"/>
      <c r="F37" s="85"/>
    </row>
    <row r="38" spans="1:6" x14ac:dyDescent="0.35">
      <c r="A38" s="9"/>
      <c r="B38" s="84"/>
      <c r="C38" s="155"/>
      <c r="D38" s="156"/>
      <c r="E38" s="157"/>
      <c r="F38" s="85"/>
    </row>
    <row r="39" spans="1:6" x14ac:dyDescent="0.35">
      <c r="A39" s="9"/>
      <c r="B39" s="84"/>
      <c r="C39" s="155"/>
      <c r="D39" s="156"/>
      <c r="E39" s="157"/>
      <c r="F39" s="85"/>
    </row>
    <row r="40" spans="1:6" x14ac:dyDescent="0.35">
      <c r="A40" s="9"/>
      <c r="B40" s="84"/>
      <c r="C40" s="155"/>
      <c r="D40" s="156"/>
      <c r="E40" s="157"/>
      <c r="F40" s="85"/>
    </row>
    <row r="41" spans="1:6" x14ac:dyDescent="0.35">
      <c r="A41" s="9"/>
      <c r="B41" s="84"/>
      <c r="C41" s="155"/>
      <c r="D41" s="156"/>
      <c r="E41" s="157"/>
      <c r="F41" s="85"/>
    </row>
    <row r="42" spans="1:6" x14ac:dyDescent="0.35">
      <c r="A42" s="9"/>
      <c r="B42" s="84"/>
      <c r="C42" s="155"/>
      <c r="D42" s="156"/>
      <c r="E42" s="157"/>
      <c r="F42" s="85"/>
    </row>
    <row r="43" spans="1:6" x14ac:dyDescent="0.35">
      <c r="A43" s="9"/>
      <c r="B43" s="84"/>
      <c r="C43" s="155"/>
      <c r="D43" s="156"/>
      <c r="E43" s="157"/>
      <c r="F43" s="85"/>
    </row>
    <row r="44" spans="1:6" x14ac:dyDescent="0.35">
      <c r="A44" s="9"/>
      <c r="B44" s="12"/>
      <c r="C44" s="158"/>
      <c r="D44" s="159"/>
      <c r="E44" s="160"/>
      <c r="F44" s="86"/>
    </row>
    <row r="45" spans="1:6" ht="15.45" x14ac:dyDescent="0.4">
      <c r="A45" s="9"/>
      <c r="B45" s="3"/>
      <c r="C45" s="162"/>
      <c r="D45" s="163"/>
      <c r="E45" s="164"/>
      <c r="F45" s="87"/>
    </row>
    <row r="46" spans="1:6" ht="15.45" x14ac:dyDescent="0.4">
      <c r="A46" s="9"/>
      <c r="B46" s="3"/>
      <c r="C46" s="162"/>
      <c r="D46" s="163"/>
      <c r="E46" s="164"/>
      <c r="F46" s="87"/>
    </row>
    <row r="47" spans="1:6" ht="15.45" x14ac:dyDescent="0.4">
      <c r="A47" s="9"/>
      <c r="B47" s="3"/>
      <c r="C47" s="162"/>
      <c r="D47" s="163"/>
      <c r="E47" s="164"/>
      <c r="F47" s="87"/>
    </row>
    <row r="48" spans="1:6" ht="15.45" x14ac:dyDescent="0.4">
      <c r="A48" s="9"/>
      <c r="B48" s="3"/>
      <c r="C48" s="162"/>
      <c r="D48" s="163"/>
      <c r="E48" s="164"/>
      <c r="F48" s="87"/>
    </row>
    <row r="49" spans="1:6" ht="15.45" x14ac:dyDescent="0.4">
      <c r="A49" s="9"/>
      <c r="B49" s="3"/>
      <c r="C49" s="162"/>
      <c r="D49" s="163"/>
      <c r="E49" s="164"/>
      <c r="F49" s="87"/>
    </row>
    <row r="50" spans="1:6" ht="15.45" x14ac:dyDescent="0.4">
      <c r="A50" s="9"/>
      <c r="B50" s="3"/>
      <c r="C50" s="162"/>
      <c r="D50" s="163"/>
      <c r="E50" s="164"/>
      <c r="F50" s="87"/>
    </row>
    <row r="51" spans="1:6" ht="15.45" x14ac:dyDescent="0.4">
      <c r="A51" s="9"/>
      <c r="B51" s="3"/>
      <c r="C51" s="162"/>
      <c r="D51" s="163"/>
      <c r="E51" s="164"/>
      <c r="F51" s="87"/>
    </row>
    <row r="52" spans="1:6" x14ac:dyDescent="0.35">
      <c r="A52" s="9"/>
      <c r="B52" s="70"/>
      <c r="C52" s="162"/>
      <c r="D52" s="163"/>
      <c r="E52" s="164"/>
      <c r="F52" s="88"/>
    </row>
    <row r="53" spans="1:6" ht="15.9" thickBot="1" x14ac:dyDescent="0.45">
      <c r="A53" s="9"/>
      <c r="B53" s="4"/>
      <c r="C53" s="162"/>
      <c r="D53" s="163"/>
      <c r="E53" s="164"/>
      <c r="F53" s="87"/>
    </row>
    <row r="54" spans="1:6" ht="16.3" thickTop="1" thickBot="1" x14ac:dyDescent="0.45">
      <c r="A54" s="13"/>
      <c r="B54" s="71" t="s">
        <v>22</v>
      </c>
      <c r="C54" s="165"/>
      <c r="D54" s="14"/>
      <c r="E54" s="166"/>
      <c r="F54" s="89"/>
    </row>
    <row r="55" spans="1:6" ht="15.9" thickTop="1" x14ac:dyDescent="0.4">
      <c r="A55" s="15"/>
      <c r="B55" s="72"/>
      <c r="C55" s="159"/>
      <c r="D55" s="159"/>
      <c r="E55" s="167"/>
      <c r="F55" s="58"/>
    </row>
    <row r="56" spans="1:6" x14ac:dyDescent="0.35">
      <c r="A56" s="15"/>
      <c r="B56" s="73"/>
      <c r="C56" s="159"/>
      <c r="D56" s="159"/>
      <c r="E56" s="167"/>
      <c r="F56" s="58"/>
    </row>
    <row r="57" spans="1:6" x14ac:dyDescent="0.35">
      <c r="A57" s="15"/>
      <c r="B57" s="73"/>
      <c r="C57" s="159"/>
      <c r="D57" s="159"/>
      <c r="E57" s="167"/>
      <c r="F57" s="58"/>
    </row>
    <row r="58" spans="1:6" x14ac:dyDescent="0.35">
      <c r="A58" s="15"/>
      <c r="B58" s="74"/>
      <c r="C58" s="159"/>
      <c r="D58" s="159"/>
      <c r="E58" s="167"/>
      <c r="F58" s="58"/>
    </row>
    <row r="59" spans="1:6" x14ac:dyDescent="0.35">
      <c r="A59" s="15"/>
      <c r="B59" s="74"/>
      <c r="C59" s="159"/>
      <c r="D59" s="159"/>
      <c r="E59" s="167"/>
      <c r="F59" s="58"/>
    </row>
    <row r="60" spans="1:6" x14ac:dyDescent="0.35">
      <c r="A60" s="15"/>
      <c r="B60" s="74"/>
      <c r="C60" s="159"/>
      <c r="D60" s="159"/>
      <c r="E60" s="167"/>
      <c r="F60" s="58"/>
    </row>
    <row r="61" spans="1:6" x14ac:dyDescent="0.35">
      <c r="A61" s="15"/>
      <c r="B61" s="74"/>
      <c r="C61" s="159"/>
      <c r="D61" s="159"/>
      <c r="E61" s="167"/>
      <c r="F61" s="58"/>
    </row>
    <row r="62" spans="1:6" x14ac:dyDescent="0.35">
      <c r="A62" s="15"/>
      <c r="B62" s="74"/>
      <c r="C62" s="159"/>
      <c r="D62" s="159"/>
      <c r="E62" s="167"/>
      <c r="F62" s="58"/>
    </row>
    <row r="63" spans="1:6" x14ac:dyDescent="0.35">
      <c r="A63" s="15"/>
      <c r="B63" s="15"/>
      <c r="C63" s="159"/>
      <c r="D63" s="161"/>
      <c r="E63" s="167"/>
      <c r="F63" s="58"/>
    </row>
    <row r="64" spans="1:6" x14ac:dyDescent="0.35">
      <c r="A64" s="15"/>
      <c r="B64" s="15"/>
      <c r="C64" s="159"/>
      <c r="D64" s="161"/>
      <c r="E64" s="167"/>
      <c r="F64" s="58"/>
    </row>
    <row r="65" spans="1:6" x14ac:dyDescent="0.35">
      <c r="A65" s="15"/>
      <c r="B65" s="75"/>
      <c r="C65" s="159"/>
      <c r="D65" s="161"/>
      <c r="E65" s="167"/>
      <c r="F65" s="58"/>
    </row>
    <row r="66" spans="1:6" x14ac:dyDescent="0.35">
      <c r="A66" s="15"/>
      <c r="B66" s="75"/>
      <c r="C66" s="159"/>
      <c r="D66" s="161"/>
      <c r="E66" s="167"/>
      <c r="F66" s="58"/>
    </row>
    <row r="67" spans="1:6" x14ac:dyDescent="0.35">
      <c r="A67" s="15"/>
      <c r="B67" s="15"/>
      <c r="C67" s="159"/>
      <c r="D67" s="161"/>
      <c r="E67" s="167"/>
      <c r="F67" s="58"/>
    </row>
    <row r="68" spans="1:6" x14ac:dyDescent="0.35">
      <c r="A68" s="15"/>
      <c r="B68" s="15"/>
      <c r="C68" s="159"/>
      <c r="D68" s="161"/>
      <c r="E68" s="167"/>
      <c r="F68" s="58"/>
    </row>
    <row r="69" spans="1:6" x14ac:dyDescent="0.35">
      <c r="A69" s="15"/>
      <c r="B69" s="75"/>
      <c r="C69" s="159"/>
      <c r="D69" s="161"/>
      <c r="E69" s="167"/>
      <c r="F69" s="58"/>
    </row>
    <row r="70" spans="1:6" x14ac:dyDescent="0.35">
      <c r="A70" s="15"/>
      <c r="B70" s="75"/>
      <c r="C70" s="159"/>
      <c r="D70" s="161"/>
      <c r="E70" s="167"/>
      <c r="F70" s="58"/>
    </row>
    <row r="71" spans="1:6" x14ac:dyDescent="0.35">
      <c r="A71" s="15"/>
      <c r="B71" s="15"/>
      <c r="C71" s="159"/>
      <c r="D71" s="161"/>
      <c r="E71" s="167"/>
      <c r="F71" s="58"/>
    </row>
    <row r="72" spans="1:6" x14ac:dyDescent="0.35">
      <c r="A72" s="15"/>
      <c r="B72" s="15"/>
      <c r="C72" s="159"/>
      <c r="D72" s="161"/>
      <c r="E72" s="167"/>
      <c r="F72" s="58"/>
    </row>
    <row r="73" spans="1:6" x14ac:dyDescent="0.35">
      <c r="A73" s="15"/>
      <c r="B73" s="75"/>
      <c r="C73" s="159"/>
      <c r="D73" s="161"/>
      <c r="E73" s="167"/>
      <c r="F73" s="58"/>
    </row>
    <row r="74" spans="1:6" x14ac:dyDescent="0.35">
      <c r="A74" s="15"/>
      <c r="B74" s="75"/>
      <c r="C74" s="159"/>
      <c r="D74" s="161"/>
      <c r="E74" s="167"/>
      <c r="F74" s="58"/>
    </row>
    <row r="75" spans="1:6" x14ac:dyDescent="0.35">
      <c r="A75" s="15"/>
      <c r="B75" s="15"/>
      <c r="C75" s="159"/>
      <c r="D75" s="161"/>
      <c r="E75" s="167"/>
      <c r="F75" s="58"/>
    </row>
    <row r="76" spans="1:6" x14ac:dyDescent="0.35">
      <c r="A76" s="15"/>
      <c r="B76" s="15"/>
      <c r="C76" s="159"/>
      <c r="D76" s="161"/>
      <c r="E76" s="167"/>
      <c r="F76" s="58"/>
    </row>
    <row r="77" spans="1:6" x14ac:dyDescent="0.35">
      <c r="A77" s="15"/>
      <c r="B77" s="75"/>
      <c r="C77" s="7"/>
      <c r="D77" s="8"/>
      <c r="E77" s="16"/>
      <c r="F77" s="58"/>
    </row>
    <row r="78" spans="1:6" x14ac:dyDescent="0.35">
      <c r="A78" s="15"/>
      <c r="B78" s="75"/>
      <c r="C78" s="7"/>
      <c r="D78" s="8"/>
      <c r="E78" s="16"/>
      <c r="F78" s="58"/>
    </row>
    <row r="79" spans="1:6" x14ac:dyDescent="0.35">
      <c r="A79" s="15"/>
      <c r="B79" s="15"/>
      <c r="C79" s="7"/>
      <c r="D79" s="8"/>
      <c r="E79" s="16"/>
      <c r="F79" s="58"/>
    </row>
    <row r="80" spans="1:6" x14ac:dyDescent="0.35">
      <c r="A80" s="15"/>
      <c r="B80" s="15"/>
      <c r="C80" s="7"/>
      <c r="D80" s="8"/>
      <c r="E80" s="16"/>
      <c r="F80" s="58"/>
    </row>
    <row r="81" spans="1:6" x14ac:dyDescent="0.35">
      <c r="A81" s="15"/>
      <c r="B81" s="75"/>
      <c r="C81" s="7"/>
      <c r="D81" s="8"/>
      <c r="E81" s="16"/>
      <c r="F81" s="58"/>
    </row>
    <row r="82" spans="1:6" x14ac:dyDescent="0.35">
      <c r="A82" s="15"/>
      <c r="B82" s="75"/>
      <c r="C82" s="7"/>
      <c r="D82" s="8"/>
      <c r="E82" s="16"/>
      <c r="F82" s="58"/>
    </row>
    <row r="83" spans="1:6" x14ac:dyDescent="0.35">
      <c r="A83" s="15"/>
      <c r="B83" s="15"/>
      <c r="C83" s="7"/>
      <c r="D83" s="8"/>
      <c r="E83" s="16"/>
      <c r="F83" s="58"/>
    </row>
    <row r="84" spans="1:6" x14ac:dyDescent="0.35">
      <c r="A84" s="15"/>
      <c r="B84" s="15"/>
      <c r="C84" s="7"/>
      <c r="D84" s="8"/>
      <c r="E84" s="16"/>
      <c r="F84" s="58"/>
    </row>
    <row r="85" spans="1:6" x14ac:dyDescent="0.35">
      <c r="A85" s="15"/>
      <c r="B85" s="75"/>
      <c r="C85" s="7"/>
      <c r="D85" s="8"/>
      <c r="E85" s="16"/>
      <c r="F85" s="58"/>
    </row>
    <row r="86" spans="1:6" x14ac:dyDescent="0.35">
      <c r="A86" s="15"/>
      <c r="B86" s="75"/>
      <c r="C86" s="7"/>
      <c r="D86" s="8"/>
      <c r="E86" s="16"/>
      <c r="F86" s="58"/>
    </row>
    <row r="87" spans="1:6" x14ac:dyDescent="0.35">
      <c r="A87" s="15"/>
      <c r="B87" s="15"/>
      <c r="C87" s="7"/>
      <c r="D87" s="8"/>
      <c r="E87" s="16"/>
      <c r="F87" s="58"/>
    </row>
    <row r="88" spans="1:6" x14ac:dyDescent="0.35">
      <c r="A88" s="15"/>
      <c r="B88" s="15"/>
      <c r="C88" s="7"/>
      <c r="D88" s="8"/>
      <c r="E88" s="16"/>
      <c r="F88" s="58"/>
    </row>
    <row r="89" spans="1:6" x14ac:dyDescent="0.35">
      <c r="A89" s="15"/>
      <c r="B89" s="75"/>
      <c r="C89" s="7"/>
      <c r="D89" s="8"/>
      <c r="E89" s="16"/>
      <c r="F89" s="58"/>
    </row>
    <row r="90" spans="1:6" x14ac:dyDescent="0.35">
      <c r="A90" s="15"/>
      <c r="B90" s="75"/>
      <c r="C90" s="7"/>
      <c r="D90" s="8"/>
      <c r="E90" s="16"/>
      <c r="F90" s="58"/>
    </row>
    <row r="91" spans="1:6" x14ac:dyDescent="0.35">
      <c r="A91" s="15"/>
      <c r="B91" s="15"/>
      <c r="C91" s="7"/>
      <c r="D91" s="7"/>
      <c r="E91" s="16"/>
      <c r="F91" s="58"/>
    </row>
    <row r="92" spans="1:6" x14ac:dyDescent="0.35">
      <c r="A92" s="15"/>
      <c r="B92" s="15"/>
      <c r="C92" s="7"/>
      <c r="D92" s="8"/>
      <c r="E92" s="16"/>
      <c r="F92" s="58"/>
    </row>
    <row r="93" spans="1:6" x14ac:dyDescent="0.35">
      <c r="A93" s="15"/>
      <c r="B93" s="15"/>
      <c r="C93" s="7"/>
      <c r="D93" s="8"/>
      <c r="E93" s="16"/>
      <c r="F93" s="58"/>
    </row>
    <row r="94" spans="1:6" x14ac:dyDescent="0.35">
      <c r="A94" s="15"/>
      <c r="B94" s="15"/>
      <c r="C94" s="7"/>
      <c r="D94" s="8"/>
      <c r="E94" s="16"/>
      <c r="F94" s="58"/>
    </row>
    <row r="95" spans="1:6" x14ac:dyDescent="0.35">
      <c r="A95" s="15"/>
      <c r="B95" s="15"/>
      <c r="C95" s="7"/>
      <c r="D95" s="8"/>
      <c r="E95" s="16"/>
      <c r="F95" s="58"/>
    </row>
    <row r="96" spans="1:6" x14ac:dyDescent="0.35">
      <c r="A96" s="15"/>
      <c r="B96" s="15"/>
      <c r="C96" s="7"/>
      <c r="D96" s="7"/>
      <c r="E96" s="16"/>
      <c r="F96" s="58"/>
    </row>
    <row r="97" spans="1:6" x14ac:dyDescent="0.35">
      <c r="A97" s="15"/>
      <c r="B97" s="15"/>
      <c r="C97" s="7"/>
      <c r="D97" s="8"/>
      <c r="E97" s="16"/>
      <c r="F97" s="58"/>
    </row>
    <row r="98" spans="1:6" x14ac:dyDescent="0.35">
      <c r="A98" s="15"/>
      <c r="B98" s="15"/>
      <c r="C98" s="7"/>
      <c r="D98" s="8"/>
      <c r="E98" s="16"/>
      <c r="F98" s="58"/>
    </row>
    <row r="99" spans="1:6" x14ac:dyDescent="0.35">
      <c r="A99" s="15"/>
      <c r="B99" s="15"/>
      <c r="C99" s="7"/>
      <c r="D99" s="8"/>
      <c r="E99" s="16"/>
      <c r="F99" s="58"/>
    </row>
    <row r="100" spans="1:6" x14ac:dyDescent="0.35">
      <c r="A100" s="15"/>
      <c r="B100" s="15"/>
      <c r="C100" s="7"/>
      <c r="D100" s="8"/>
      <c r="E100" s="16"/>
      <c r="F100" s="58"/>
    </row>
    <row r="101" spans="1:6" x14ac:dyDescent="0.35">
      <c r="A101" s="15"/>
      <c r="B101" s="15"/>
      <c r="C101" s="7"/>
      <c r="D101" s="7"/>
      <c r="E101" s="17"/>
      <c r="F101" s="58"/>
    </row>
    <row r="102" spans="1:6" x14ac:dyDescent="0.35">
      <c r="A102" s="15"/>
      <c r="B102" s="15"/>
      <c r="C102" s="7"/>
      <c r="D102" s="8"/>
      <c r="E102" s="16"/>
      <c r="F102" s="58"/>
    </row>
    <row r="103" spans="1:6" x14ac:dyDescent="0.35">
      <c r="A103" s="15"/>
      <c r="B103" s="15"/>
      <c r="C103" s="7"/>
      <c r="D103" s="8"/>
      <c r="E103" s="16"/>
      <c r="F103" s="58"/>
    </row>
    <row r="104" spans="1:6" x14ac:dyDescent="0.35">
      <c r="A104" s="15"/>
      <c r="B104" s="15"/>
      <c r="C104" s="7"/>
      <c r="D104" s="7"/>
      <c r="E104" s="17"/>
      <c r="F104" s="58"/>
    </row>
    <row r="105" spans="1:6" x14ac:dyDescent="0.35">
      <c r="A105" s="15"/>
      <c r="B105" s="73"/>
      <c r="C105" s="7"/>
      <c r="D105" s="7"/>
      <c r="E105" s="18"/>
      <c r="F105" s="59"/>
    </row>
    <row r="106" spans="1:6" x14ac:dyDescent="0.35">
      <c r="A106" s="19"/>
      <c r="B106" s="76"/>
      <c r="C106" s="6"/>
      <c r="D106" s="20"/>
      <c r="E106" s="7"/>
      <c r="F106" s="60"/>
    </row>
    <row r="107" spans="1:6" x14ac:dyDescent="0.35">
      <c r="A107" s="15"/>
      <c r="B107" s="15"/>
      <c r="C107" s="7"/>
      <c r="D107" s="7"/>
      <c r="E107" s="7"/>
      <c r="F107" s="59"/>
    </row>
    <row r="108" spans="1:6" ht="15.45" x14ac:dyDescent="0.4">
      <c r="A108" s="15"/>
      <c r="B108" s="72"/>
      <c r="C108" s="7"/>
      <c r="D108" s="7"/>
      <c r="E108" s="7"/>
      <c r="F108" s="59"/>
    </row>
    <row r="109" spans="1:6" x14ac:dyDescent="0.35">
      <c r="A109" s="15"/>
      <c r="B109" s="73"/>
      <c r="C109" s="7"/>
      <c r="D109" s="7"/>
      <c r="E109" s="7"/>
      <c r="F109" s="59"/>
    </row>
    <row r="110" spans="1:6" x14ac:dyDescent="0.35">
      <c r="A110" s="15"/>
      <c r="B110" s="73"/>
      <c r="C110" s="7"/>
      <c r="D110" s="7"/>
      <c r="E110" s="7"/>
      <c r="F110" s="59"/>
    </row>
    <row r="111" spans="1:6" x14ac:dyDescent="0.35">
      <c r="A111" s="15"/>
      <c r="B111" s="73"/>
      <c r="C111" s="7"/>
      <c r="D111" s="7"/>
      <c r="E111" s="7"/>
      <c r="F111" s="59"/>
    </row>
    <row r="112" spans="1:6" x14ac:dyDescent="0.35">
      <c r="A112" s="15"/>
      <c r="B112" s="74"/>
      <c r="C112" s="7"/>
      <c r="D112" s="7"/>
      <c r="E112" s="7"/>
      <c r="F112" s="59"/>
    </row>
    <row r="113" spans="1:6" x14ac:dyDescent="0.35">
      <c r="A113" s="15"/>
      <c r="B113" s="74"/>
      <c r="C113" s="7"/>
      <c r="D113" s="7"/>
      <c r="E113" s="7"/>
      <c r="F113" s="59"/>
    </row>
    <row r="114" spans="1:6" x14ac:dyDescent="0.35">
      <c r="A114" s="15"/>
      <c r="B114" s="74"/>
      <c r="C114" s="7"/>
      <c r="D114" s="7"/>
      <c r="E114" s="7"/>
      <c r="F114" s="59"/>
    </row>
    <row r="115" spans="1:6" x14ac:dyDescent="0.35">
      <c r="A115" s="15"/>
      <c r="B115" s="15"/>
      <c r="C115" s="7"/>
      <c r="D115" s="7"/>
      <c r="E115" s="7"/>
      <c r="F115" s="59"/>
    </row>
    <row r="116" spans="1:6" x14ac:dyDescent="0.35">
      <c r="A116" s="15"/>
      <c r="B116" s="15"/>
      <c r="C116" s="7"/>
      <c r="D116" s="7"/>
      <c r="E116" s="7"/>
      <c r="F116" s="59"/>
    </row>
    <row r="117" spans="1:6" x14ac:dyDescent="0.35">
      <c r="A117" s="15"/>
      <c r="B117" s="75"/>
      <c r="C117" s="7"/>
      <c r="D117" s="7"/>
      <c r="E117" s="7"/>
      <c r="F117" s="59"/>
    </row>
    <row r="118" spans="1:6" x14ac:dyDescent="0.35">
      <c r="A118" s="15"/>
      <c r="B118" s="75"/>
      <c r="C118" s="7"/>
      <c r="D118" s="7"/>
      <c r="E118" s="7"/>
      <c r="F118" s="59"/>
    </row>
    <row r="119" spans="1:6" x14ac:dyDescent="0.35">
      <c r="A119" s="15"/>
      <c r="B119" s="73"/>
      <c r="C119" s="7"/>
      <c r="D119" s="7"/>
      <c r="E119" s="7"/>
      <c r="F119" s="59"/>
    </row>
    <row r="120" spans="1:6" x14ac:dyDescent="0.35">
      <c r="A120" s="15"/>
      <c r="B120" s="73"/>
      <c r="C120" s="7"/>
      <c r="D120" s="7"/>
      <c r="E120" s="7"/>
      <c r="F120" s="59"/>
    </row>
    <row r="121" spans="1:6" x14ac:dyDescent="0.35">
      <c r="A121" s="15"/>
      <c r="B121" s="74"/>
      <c r="C121" s="7"/>
      <c r="D121" s="7"/>
      <c r="E121" s="7"/>
      <c r="F121" s="59"/>
    </row>
    <row r="122" spans="1:6" x14ac:dyDescent="0.35">
      <c r="A122" s="15"/>
      <c r="B122" s="74"/>
      <c r="C122" s="7"/>
      <c r="D122" s="7"/>
      <c r="E122" s="7"/>
      <c r="F122" s="59"/>
    </row>
    <row r="123" spans="1:6" x14ac:dyDescent="0.35">
      <c r="A123" s="15"/>
      <c r="B123" s="15"/>
      <c r="C123" s="7"/>
      <c r="D123" s="7"/>
      <c r="E123" s="7"/>
      <c r="F123" s="59"/>
    </row>
    <row r="124" spans="1:6" x14ac:dyDescent="0.35">
      <c r="A124" s="15"/>
      <c r="B124" s="15"/>
      <c r="C124" s="7"/>
      <c r="D124" s="7"/>
      <c r="E124" s="7"/>
      <c r="F124" s="59"/>
    </row>
    <row r="125" spans="1:6" x14ac:dyDescent="0.35">
      <c r="A125" s="15"/>
      <c r="B125" s="74"/>
      <c r="C125" s="7"/>
      <c r="D125" s="7"/>
      <c r="E125" s="16"/>
      <c r="F125" s="58"/>
    </row>
    <row r="126" spans="1:6" x14ac:dyDescent="0.35">
      <c r="A126" s="15"/>
      <c r="B126" s="74"/>
      <c r="C126" s="7"/>
      <c r="D126" s="7"/>
      <c r="E126" s="16"/>
      <c r="F126" s="58"/>
    </row>
    <row r="127" spans="1:6" x14ac:dyDescent="0.35">
      <c r="A127" s="15"/>
      <c r="B127" s="15"/>
      <c r="C127" s="7"/>
      <c r="D127" s="7"/>
      <c r="E127" s="16"/>
      <c r="F127" s="58"/>
    </row>
    <row r="128" spans="1:6" x14ac:dyDescent="0.35">
      <c r="A128" s="15"/>
      <c r="B128" s="15"/>
      <c r="C128" s="7"/>
      <c r="D128" s="7"/>
      <c r="E128" s="7"/>
      <c r="F128" s="59"/>
    </row>
    <row r="129" spans="1:6" x14ac:dyDescent="0.35">
      <c r="A129" s="15"/>
      <c r="B129" s="73"/>
      <c r="C129" s="7"/>
      <c r="D129" s="7"/>
      <c r="E129" s="7"/>
      <c r="F129" s="59"/>
    </row>
    <row r="130" spans="1:6" x14ac:dyDescent="0.35">
      <c r="A130" s="15"/>
      <c r="B130" s="73"/>
      <c r="C130" s="7"/>
      <c r="D130" s="7"/>
      <c r="E130" s="7"/>
      <c r="F130" s="59"/>
    </row>
    <row r="131" spans="1:6" x14ac:dyDescent="0.35">
      <c r="A131" s="15"/>
      <c r="B131" s="73"/>
      <c r="C131" s="7"/>
      <c r="D131" s="7"/>
      <c r="E131" s="7"/>
      <c r="F131" s="59"/>
    </row>
    <row r="132" spans="1:6" x14ac:dyDescent="0.35">
      <c r="A132" s="15"/>
      <c r="B132" s="73"/>
      <c r="C132" s="7"/>
      <c r="D132" s="7"/>
      <c r="E132" s="7"/>
      <c r="F132" s="59"/>
    </row>
    <row r="133" spans="1:6" x14ac:dyDescent="0.35">
      <c r="A133" s="15"/>
      <c r="B133" s="73"/>
      <c r="C133" s="7"/>
      <c r="D133" s="7"/>
      <c r="E133" s="7"/>
      <c r="F133" s="59"/>
    </row>
    <row r="134" spans="1:6" x14ac:dyDescent="0.35">
      <c r="A134" s="15"/>
      <c r="B134" s="73"/>
      <c r="C134" s="7"/>
      <c r="D134" s="7"/>
      <c r="E134" s="7"/>
      <c r="F134" s="59"/>
    </row>
    <row r="135" spans="1:6" x14ac:dyDescent="0.35">
      <c r="A135" s="15"/>
      <c r="B135" s="73"/>
      <c r="C135" s="7"/>
      <c r="D135" s="7"/>
      <c r="E135" s="7"/>
      <c r="F135" s="59"/>
    </row>
    <row r="136" spans="1:6" x14ac:dyDescent="0.35">
      <c r="A136" s="15"/>
      <c r="B136" s="73"/>
      <c r="C136" s="7"/>
      <c r="D136" s="7"/>
      <c r="E136" s="7"/>
      <c r="F136" s="59"/>
    </row>
    <row r="137" spans="1:6" x14ac:dyDescent="0.35">
      <c r="A137" s="15"/>
      <c r="B137" s="73"/>
      <c r="C137" s="7"/>
      <c r="D137" s="7"/>
      <c r="E137" s="7"/>
      <c r="F137" s="59"/>
    </row>
    <row r="138" spans="1:6" x14ac:dyDescent="0.35">
      <c r="A138" s="15"/>
      <c r="B138" s="73"/>
      <c r="C138" s="7"/>
      <c r="D138" s="7"/>
      <c r="E138" s="7"/>
      <c r="F138" s="59"/>
    </row>
    <row r="139" spans="1:6" x14ac:dyDescent="0.35">
      <c r="A139" s="15"/>
      <c r="B139" s="73"/>
      <c r="C139" s="7"/>
      <c r="D139" s="7"/>
      <c r="E139" s="7"/>
      <c r="F139" s="59"/>
    </row>
    <row r="140" spans="1:6" x14ac:dyDescent="0.35">
      <c r="A140" s="15"/>
      <c r="B140" s="73"/>
      <c r="C140" s="7"/>
      <c r="D140" s="7"/>
      <c r="E140" s="7"/>
      <c r="F140" s="59"/>
    </row>
    <row r="141" spans="1:6" x14ac:dyDescent="0.35">
      <c r="A141" s="15"/>
      <c r="B141" s="73"/>
      <c r="C141" s="7"/>
      <c r="D141" s="7"/>
      <c r="E141" s="7"/>
      <c r="F141" s="59"/>
    </row>
    <row r="142" spans="1:6" x14ac:dyDescent="0.35">
      <c r="A142" s="15"/>
      <c r="B142" s="73"/>
      <c r="C142" s="7"/>
      <c r="D142" s="7"/>
      <c r="E142" s="7"/>
      <c r="F142" s="59"/>
    </row>
    <row r="143" spans="1:6" x14ac:dyDescent="0.35">
      <c r="A143" s="15"/>
      <c r="B143" s="73"/>
      <c r="C143" s="7"/>
      <c r="D143" s="7"/>
      <c r="E143" s="7"/>
      <c r="F143" s="59"/>
    </row>
    <row r="144" spans="1:6" x14ac:dyDescent="0.35">
      <c r="A144" s="15"/>
      <c r="B144" s="73"/>
      <c r="C144" s="7"/>
      <c r="D144" s="7"/>
      <c r="E144" s="7"/>
      <c r="F144" s="59"/>
    </row>
    <row r="145" spans="1:6" x14ac:dyDescent="0.35">
      <c r="A145" s="15"/>
      <c r="B145" s="73"/>
      <c r="C145" s="7"/>
      <c r="D145" s="7"/>
      <c r="E145" s="7"/>
      <c r="F145" s="59"/>
    </row>
    <row r="146" spans="1:6" x14ac:dyDescent="0.35">
      <c r="A146" s="15"/>
      <c r="B146" s="73"/>
      <c r="C146" s="7"/>
      <c r="D146" s="7"/>
      <c r="E146" s="7"/>
      <c r="F146" s="59"/>
    </row>
    <row r="147" spans="1:6" x14ac:dyDescent="0.35">
      <c r="A147" s="15"/>
      <c r="B147" s="73"/>
      <c r="C147" s="7"/>
      <c r="D147" s="7"/>
      <c r="E147" s="7"/>
      <c r="F147" s="59"/>
    </row>
    <row r="148" spans="1:6" x14ac:dyDescent="0.35">
      <c r="A148" s="15"/>
      <c r="B148" s="73"/>
      <c r="C148" s="7"/>
      <c r="D148" s="7"/>
      <c r="E148" s="7"/>
      <c r="F148" s="59"/>
    </row>
    <row r="149" spans="1:6" x14ac:dyDescent="0.35">
      <c r="A149" s="15"/>
      <c r="B149" s="73"/>
      <c r="C149" s="7"/>
      <c r="D149" s="7"/>
      <c r="E149" s="7"/>
      <c r="F149" s="59"/>
    </row>
    <row r="150" spans="1:6" x14ac:dyDescent="0.35">
      <c r="A150" s="15"/>
      <c r="B150" s="73"/>
      <c r="C150" s="7"/>
      <c r="D150" s="7"/>
      <c r="E150" s="7"/>
      <c r="F150" s="59"/>
    </row>
    <row r="151" spans="1:6" x14ac:dyDescent="0.35">
      <c r="A151" s="15"/>
      <c r="B151" s="73"/>
      <c r="C151" s="7"/>
      <c r="D151" s="7"/>
      <c r="E151" s="7"/>
      <c r="F151" s="59"/>
    </row>
    <row r="152" spans="1:6" x14ac:dyDescent="0.35">
      <c r="A152" s="15"/>
      <c r="B152" s="73"/>
      <c r="C152" s="7"/>
      <c r="D152" s="7"/>
      <c r="E152" s="7"/>
      <c r="F152" s="59"/>
    </row>
    <row r="153" spans="1:6" x14ac:dyDescent="0.35">
      <c r="A153" s="15"/>
      <c r="B153" s="73"/>
      <c r="C153" s="7"/>
      <c r="D153" s="7"/>
      <c r="E153" s="7"/>
      <c r="F153" s="59"/>
    </row>
    <row r="154" spans="1:6" x14ac:dyDescent="0.35">
      <c r="A154" s="15"/>
      <c r="B154" s="73"/>
      <c r="C154" s="7"/>
      <c r="D154" s="7"/>
      <c r="E154" s="7"/>
      <c r="F154" s="59"/>
    </row>
    <row r="155" spans="1:6" x14ac:dyDescent="0.35">
      <c r="A155" s="15"/>
      <c r="B155" s="73"/>
      <c r="C155" s="7"/>
      <c r="D155" s="7"/>
      <c r="E155" s="7"/>
      <c r="F155" s="59"/>
    </row>
    <row r="156" spans="1:6" x14ac:dyDescent="0.35">
      <c r="A156" s="21"/>
      <c r="B156" s="77"/>
      <c r="C156" s="11"/>
      <c r="D156" s="22"/>
      <c r="E156" s="7"/>
      <c r="F156" s="61"/>
    </row>
    <row r="157" spans="1:6" x14ac:dyDescent="0.35">
      <c r="A157" s="19"/>
      <c r="B157" s="76"/>
      <c r="C157" s="6"/>
      <c r="D157" s="20"/>
      <c r="E157" s="23"/>
      <c r="F157" s="60"/>
    </row>
    <row r="158" spans="1:6" x14ac:dyDescent="0.35">
      <c r="A158" s="19"/>
      <c r="B158" s="76"/>
      <c r="C158" s="6"/>
      <c r="D158" s="20"/>
      <c r="E158" s="7"/>
      <c r="F158" s="60"/>
    </row>
    <row r="159" spans="1:6" x14ac:dyDescent="0.35">
      <c r="A159" s="15"/>
      <c r="B159" s="73"/>
      <c r="C159" s="7"/>
      <c r="D159" s="7"/>
      <c r="E159" s="7"/>
      <c r="F159" s="59"/>
    </row>
    <row r="160" spans="1:6" x14ac:dyDescent="0.35">
      <c r="A160" s="15"/>
      <c r="B160" s="73"/>
      <c r="C160" s="7"/>
      <c r="D160" s="7"/>
      <c r="E160" s="7"/>
      <c r="F160" s="59"/>
    </row>
    <row r="161" spans="1:6" x14ac:dyDescent="0.35">
      <c r="A161" s="15"/>
      <c r="B161" s="74"/>
      <c r="C161" s="7"/>
      <c r="D161" s="7"/>
      <c r="E161" s="7"/>
      <c r="F161" s="59"/>
    </row>
    <row r="162" spans="1:6" x14ac:dyDescent="0.35">
      <c r="A162" s="15"/>
      <c r="B162" s="73"/>
      <c r="C162" s="7"/>
      <c r="D162" s="7"/>
      <c r="E162" s="7"/>
      <c r="F162" s="59"/>
    </row>
    <row r="163" spans="1:6" x14ac:dyDescent="0.35">
      <c r="A163" s="15"/>
      <c r="B163" s="73"/>
      <c r="C163" s="7"/>
      <c r="D163" s="7"/>
      <c r="E163" s="7"/>
      <c r="F163" s="59"/>
    </row>
    <row r="164" spans="1:6" x14ac:dyDescent="0.35">
      <c r="A164" s="15"/>
      <c r="B164" s="74"/>
      <c r="C164" s="7"/>
      <c r="D164" s="7"/>
      <c r="E164" s="16"/>
      <c r="F164" s="58"/>
    </row>
    <row r="165" spans="1:6" x14ac:dyDescent="0.35">
      <c r="A165" s="15"/>
      <c r="B165" s="74"/>
      <c r="C165" s="7"/>
      <c r="D165" s="7"/>
      <c r="E165" s="16"/>
      <c r="F165" s="58"/>
    </row>
    <row r="166" spans="1:6" x14ac:dyDescent="0.35">
      <c r="A166" s="15"/>
      <c r="B166" s="15"/>
      <c r="C166" s="7"/>
      <c r="D166" s="7"/>
      <c r="E166" s="16"/>
      <c r="F166" s="58"/>
    </row>
    <row r="167" spans="1:6" x14ac:dyDescent="0.35">
      <c r="A167" s="15"/>
      <c r="B167" s="15"/>
      <c r="C167" s="7"/>
      <c r="D167" s="7"/>
      <c r="E167" s="16"/>
      <c r="F167" s="58"/>
    </row>
    <row r="168" spans="1:6" x14ac:dyDescent="0.35">
      <c r="A168" s="15"/>
      <c r="B168" s="15"/>
      <c r="C168" s="7"/>
      <c r="D168" s="7"/>
      <c r="E168" s="16"/>
      <c r="F168" s="58"/>
    </row>
    <row r="169" spans="1:6" x14ac:dyDescent="0.35">
      <c r="A169" s="15"/>
      <c r="B169" s="15"/>
      <c r="C169" s="7"/>
      <c r="D169" s="7"/>
      <c r="E169" s="17"/>
      <c r="F169" s="59"/>
    </row>
    <row r="170" spans="1:6" x14ac:dyDescent="0.35">
      <c r="A170" s="15"/>
      <c r="B170" s="15"/>
      <c r="C170" s="7"/>
      <c r="D170" s="7"/>
      <c r="E170" s="16"/>
      <c r="F170" s="58"/>
    </row>
    <row r="171" spans="1:6" x14ac:dyDescent="0.35">
      <c r="A171" s="15"/>
      <c r="B171" s="74"/>
      <c r="C171" s="7"/>
      <c r="D171" s="7"/>
      <c r="E171" s="7"/>
      <c r="F171" s="59"/>
    </row>
    <row r="172" spans="1:6" x14ac:dyDescent="0.35">
      <c r="A172" s="15"/>
      <c r="B172" s="74"/>
      <c r="C172" s="7"/>
      <c r="D172" s="7"/>
      <c r="E172" s="7"/>
      <c r="F172" s="59"/>
    </row>
    <row r="173" spans="1:6" x14ac:dyDescent="0.35">
      <c r="A173" s="15"/>
      <c r="B173" s="74"/>
      <c r="C173" s="7"/>
      <c r="D173" s="7"/>
      <c r="E173" s="7"/>
      <c r="F173" s="59"/>
    </row>
    <row r="174" spans="1:6" x14ac:dyDescent="0.35">
      <c r="A174" s="15"/>
      <c r="B174" s="15"/>
      <c r="C174" s="7"/>
      <c r="D174" s="8"/>
      <c r="E174" s="7"/>
      <c r="F174" s="59"/>
    </row>
    <row r="175" spans="1:6" x14ac:dyDescent="0.35">
      <c r="A175" s="15"/>
      <c r="B175" s="15"/>
      <c r="C175" s="7"/>
      <c r="D175" s="7"/>
      <c r="E175" s="17"/>
      <c r="F175" s="59"/>
    </row>
    <row r="176" spans="1:6" x14ac:dyDescent="0.35">
      <c r="A176" s="15"/>
      <c r="B176" s="15"/>
      <c r="C176" s="7"/>
      <c r="D176" s="8"/>
      <c r="E176" s="7"/>
      <c r="F176" s="59"/>
    </row>
    <row r="177" spans="1:6" x14ac:dyDescent="0.35">
      <c r="A177" s="15"/>
      <c r="B177" s="15"/>
      <c r="C177" s="7"/>
      <c r="D177" s="7"/>
      <c r="E177" s="17"/>
      <c r="F177" s="59"/>
    </row>
    <row r="178" spans="1:6" x14ac:dyDescent="0.35">
      <c r="A178" s="15"/>
      <c r="B178" s="15"/>
      <c r="C178" s="7"/>
      <c r="D178" s="7"/>
      <c r="E178" s="17"/>
      <c r="F178" s="59"/>
    </row>
    <row r="179" spans="1:6" x14ac:dyDescent="0.35">
      <c r="A179" s="15"/>
      <c r="B179" s="15"/>
      <c r="C179" s="7"/>
      <c r="D179" s="7"/>
      <c r="E179" s="17"/>
      <c r="F179" s="59"/>
    </row>
    <row r="180" spans="1:6" x14ac:dyDescent="0.35">
      <c r="A180" s="15"/>
      <c r="B180" s="15"/>
      <c r="C180" s="7"/>
      <c r="D180" s="7"/>
      <c r="E180" s="17"/>
      <c r="F180" s="59"/>
    </row>
    <row r="181" spans="1:6" x14ac:dyDescent="0.35">
      <c r="A181" s="15"/>
      <c r="B181" s="15"/>
      <c r="C181" s="7"/>
      <c r="D181" s="7"/>
      <c r="E181" s="17"/>
      <c r="F181" s="59"/>
    </row>
    <row r="182" spans="1:6" x14ac:dyDescent="0.35">
      <c r="A182" s="15"/>
      <c r="B182" s="15"/>
      <c r="C182" s="7"/>
      <c r="D182" s="7"/>
      <c r="E182" s="17"/>
      <c r="F182" s="59"/>
    </row>
    <row r="183" spans="1:6" x14ac:dyDescent="0.35">
      <c r="A183" s="15"/>
      <c r="B183" s="15"/>
      <c r="C183" s="7"/>
      <c r="D183" s="7"/>
      <c r="E183" s="17"/>
      <c r="F183" s="59"/>
    </row>
    <row r="184" spans="1:6" x14ac:dyDescent="0.35">
      <c r="A184" s="15"/>
      <c r="B184" s="15"/>
      <c r="C184" s="7"/>
      <c r="D184" s="7"/>
      <c r="E184" s="17"/>
      <c r="F184" s="59"/>
    </row>
    <row r="185" spans="1:6" x14ac:dyDescent="0.35">
      <c r="A185" s="15"/>
      <c r="B185" s="15"/>
      <c r="C185" s="7"/>
      <c r="D185" s="7"/>
      <c r="E185" s="17"/>
      <c r="F185" s="59"/>
    </row>
    <row r="186" spans="1:6" x14ac:dyDescent="0.35">
      <c r="A186" s="15"/>
      <c r="B186" s="15"/>
      <c r="C186" s="7"/>
      <c r="D186" s="7"/>
      <c r="E186" s="17"/>
      <c r="F186" s="59"/>
    </row>
    <row r="187" spans="1:6" x14ac:dyDescent="0.35">
      <c r="A187" s="15"/>
      <c r="B187" s="15"/>
      <c r="C187" s="7"/>
      <c r="D187" s="7"/>
      <c r="E187" s="17"/>
      <c r="F187" s="59"/>
    </row>
    <row r="188" spans="1:6" x14ac:dyDescent="0.35">
      <c r="A188" s="15"/>
      <c r="B188" s="15"/>
      <c r="C188" s="7"/>
      <c r="D188" s="7"/>
      <c r="E188" s="17"/>
      <c r="F188" s="59"/>
    </row>
    <row r="189" spans="1:6" x14ac:dyDescent="0.35">
      <c r="A189" s="15"/>
      <c r="B189" s="15"/>
      <c r="C189" s="7"/>
      <c r="D189" s="7"/>
      <c r="E189" s="17"/>
      <c r="F189" s="59"/>
    </row>
    <row r="190" spans="1:6" x14ac:dyDescent="0.35">
      <c r="A190" s="15"/>
      <c r="B190" s="15"/>
      <c r="C190" s="7"/>
      <c r="D190" s="7"/>
      <c r="E190" s="17"/>
      <c r="F190" s="59"/>
    </row>
    <row r="191" spans="1:6" x14ac:dyDescent="0.35">
      <c r="A191" s="15"/>
      <c r="B191" s="15"/>
      <c r="C191" s="7"/>
      <c r="D191" s="7"/>
      <c r="E191" s="17"/>
      <c r="F191" s="59"/>
    </row>
    <row r="192" spans="1:6" x14ac:dyDescent="0.35">
      <c r="A192" s="15"/>
      <c r="B192" s="15"/>
      <c r="C192" s="7"/>
      <c r="D192" s="7"/>
      <c r="E192" s="17"/>
      <c r="F192" s="59"/>
    </row>
    <row r="193" spans="1:6" x14ac:dyDescent="0.35">
      <c r="A193" s="15"/>
      <c r="B193" s="15"/>
      <c r="C193" s="7"/>
      <c r="D193" s="7"/>
      <c r="E193" s="17"/>
      <c r="F193" s="59"/>
    </row>
    <row r="194" spans="1:6" x14ac:dyDescent="0.35">
      <c r="A194" s="15"/>
      <c r="B194" s="15"/>
      <c r="C194" s="7"/>
      <c r="D194" s="7"/>
      <c r="E194" s="17"/>
      <c r="F194" s="59"/>
    </row>
    <row r="195" spans="1:6" x14ac:dyDescent="0.35">
      <c r="A195" s="15"/>
      <c r="B195" s="15"/>
      <c r="C195" s="7"/>
      <c r="D195" s="7"/>
      <c r="E195" s="17"/>
      <c r="F195" s="59"/>
    </row>
    <row r="196" spans="1:6" x14ac:dyDescent="0.35">
      <c r="A196" s="15"/>
      <c r="B196" s="15"/>
      <c r="C196" s="7"/>
      <c r="D196" s="7"/>
      <c r="E196" s="17"/>
      <c r="F196" s="59"/>
    </row>
    <row r="197" spans="1:6" x14ac:dyDescent="0.35">
      <c r="A197" s="15"/>
      <c r="B197" s="15"/>
      <c r="C197" s="7"/>
      <c r="D197" s="7"/>
      <c r="E197" s="17"/>
      <c r="F197" s="59"/>
    </row>
    <row r="198" spans="1:6" x14ac:dyDescent="0.35">
      <c r="A198" s="15"/>
      <c r="B198" s="15"/>
      <c r="C198" s="7"/>
      <c r="D198" s="7"/>
      <c r="E198" s="17"/>
      <c r="F198" s="59"/>
    </row>
    <row r="199" spans="1:6" x14ac:dyDescent="0.35">
      <c r="A199" s="15"/>
      <c r="B199" s="15"/>
      <c r="C199" s="7"/>
      <c r="D199" s="7"/>
      <c r="E199" s="17"/>
      <c r="F199" s="59"/>
    </row>
    <row r="200" spans="1:6" x14ac:dyDescent="0.35">
      <c r="A200" s="15"/>
      <c r="B200" s="15"/>
      <c r="C200" s="7"/>
      <c r="D200" s="7"/>
      <c r="E200" s="17"/>
      <c r="F200" s="59"/>
    </row>
    <row r="201" spans="1:6" x14ac:dyDescent="0.35">
      <c r="A201" s="15"/>
      <c r="B201" s="15"/>
      <c r="C201" s="7"/>
      <c r="D201" s="7"/>
      <c r="E201" s="17"/>
      <c r="F201" s="59"/>
    </row>
    <row r="202" spans="1:6" x14ac:dyDescent="0.35">
      <c r="A202" s="15"/>
      <c r="B202" s="15"/>
      <c r="C202" s="7"/>
      <c r="D202" s="7"/>
      <c r="E202" s="17"/>
      <c r="F202" s="59"/>
    </row>
    <row r="203" spans="1:6" x14ac:dyDescent="0.35">
      <c r="A203" s="15"/>
      <c r="B203" s="15"/>
      <c r="C203" s="7"/>
      <c r="D203" s="7"/>
      <c r="E203" s="17"/>
      <c r="F203" s="59"/>
    </row>
    <row r="204" spans="1:6" x14ac:dyDescent="0.35">
      <c r="A204" s="15"/>
      <c r="B204" s="15"/>
      <c r="C204" s="7"/>
      <c r="D204" s="7"/>
      <c r="E204" s="17"/>
      <c r="F204" s="59"/>
    </row>
    <row r="205" spans="1:6" x14ac:dyDescent="0.35">
      <c r="A205" s="15"/>
      <c r="B205" s="15"/>
      <c r="C205" s="7"/>
      <c r="D205" s="7"/>
      <c r="E205" s="17"/>
      <c r="F205" s="59"/>
    </row>
    <row r="206" spans="1:6" x14ac:dyDescent="0.35">
      <c r="A206" s="15"/>
      <c r="B206" s="15"/>
      <c r="C206" s="7"/>
      <c r="D206" s="7"/>
      <c r="E206" s="17"/>
      <c r="F206" s="59"/>
    </row>
    <row r="207" spans="1:6" x14ac:dyDescent="0.35">
      <c r="A207" s="15"/>
      <c r="B207" s="15"/>
      <c r="C207" s="7"/>
      <c r="D207" s="7"/>
      <c r="E207" s="17"/>
      <c r="F207" s="59"/>
    </row>
    <row r="208" spans="1:6" x14ac:dyDescent="0.35">
      <c r="A208" s="21"/>
      <c r="B208" s="77"/>
      <c r="C208" s="11"/>
      <c r="D208" s="22"/>
      <c r="E208" s="7"/>
      <c r="F208" s="61"/>
    </row>
    <row r="209" spans="1:6" x14ac:dyDescent="0.35">
      <c r="A209" s="19"/>
      <c r="B209" s="76"/>
      <c r="C209" s="6"/>
      <c r="D209" s="20"/>
      <c r="E209" s="23"/>
      <c r="F209" s="60"/>
    </row>
    <row r="210" spans="1:6" x14ac:dyDescent="0.35">
      <c r="A210" s="19"/>
      <c r="B210" s="76"/>
      <c r="C210" s="6"/>
      <c r="D210" s="20"/>
      <c r="E210" s="7"/>
      <c r="F210" s="60"/>
    </row>
    <row r="211" spans="1:6" x14ac:dyDescent="0.35">
      <c r="A211" s="15"/>
      <c r="B211" s="15"/>
      <c r="C211" s="7"/>
      <c r="D211" s="7"/>
      <c r="E211" s="17"/>
      <c r="F211" s="59"/>
    </row>
    <row r="212" spans="1:6" x14ac:dyDescent="0.35">
      <c r="A212" s="15"/>
      <c r="B212" s="73"/>
      <c r="C212" s="7"/>
      <c r="D212" s="7"/>
      <c r="E212" s="7"/>
      <c r="F212" s="59"/>
    </row>
    <row r="213" spans="1:6" x14ac:dyDescent="0.35">
      <c r="A213" s="15"/>
      <c r="B213" s="15"/>
      <c r="C213" s="7"/>
      <c r="D213" s="7"/>
      <c r="E213" s="7"/>
      <c r="F213" s="59"/>
    </row>
    <row r="214" spans="1:6" x14ac:dyDescent="0.35">
      <c r="A214" s="15"/>
      <c r="B214" s="74"/>
      <c r="C214" s="7"/>
      <c r="D214" s="7"/>
      <c r="E214" s="7"/>
      <c r="F214" s="59"/>
    </row>
    <row r="215" spans="1:6" x14ac:dyDescent="0.35">
      <c r="A215" s="15"/>
      <c r="B215" s="74"/>
      <c r="C215" s="7"/>
      <c r="D215" s="7"/>
      <c r="E215" s="7"/>
      <c r="F215" s="59"/>
    </row>
    <row r="216" spans="1:6" x14ac:dyDescent="0.35">
      <c r="A216" s="15"/>
      <c r="B216" s="74"/>
      <c r="C216" s="7"/>
      <c r="D216" s="7"/>
      <c r="E216" s="7"/>
      <c r="F216" s="59"/>
    </row>
    <row r="217" spans="1:6" x14ac:dyDescent="0.35">
      <c r="A217" s="15"/>
      <c r="B217" s="74"/>
      <c r="C217" s="7"/>
      <c r="D217" s="7"/>
      <c r="E217" s="7"/>
      <c r="F217" s="59"/>
    </row>
    <row r="218" spans="1:6" x14ac:dyDescent="0.35">
      <c r="A218" s="15"/>
      <c r="B218" s="15"/>
      <c r="C218" s="7"/>
      <c r="D218" s="8"/>
      <c r="E218" s="24"/>
      <c r="F218" s="59"/>
    </row>
    <row r="219" spans="1:6" x14ac:dyDescent="0.35">
      <c r="A219" s="15"/>
      <c r="B219" s="15"/>
      <c r="C219" s="7"/>
      <c r="D219" s="8"/>
      <c r="E219" s="24"/>
      <c r="F219" s="59"/>
    </row>
    <row r="220" spans="1:6" x14ac:dyDescent="0.35">
      <c r="A220" s="15"/>
      <c r="B220" s="15"/>
      <c r="C220" s="7"/>
      <c r="D220" s="8"/>
      <c r="E220" s="24"/>
      <c r="F220" s="59"/>
    </row>
    <row r="221" spans="1:6" x14ac:dyDescent="0.35">
      <c r="A221" s="15"/>
      <c r="B221" s="15"/>
      <c r="C221" s="7"/>
      <c r="D221" s="8"/>
      <c r="E221" s="24"/>
      <c r="F221" s="59"/>
    </row>
    <row r="222" spans="1:6" x14ac:dyDescent="0.35">
      <c r="A222" s="15"/>
      <c r="B222" s="15"/>
      <c r="C222" s="7"/>
      <c r="D222" s="8"/>
      <c r="E222" s="24"/>
      <c r="F222" s="59"/>
    </row>
    <row r="223" spans="1:6" x14ac:dyDescent="0.35">
      <c r="A223" s="15"/>
      <c r="B223" s="15"/>
      <c r="C223" s="7"/>
      <c r="D223" s="8"/>
      <c r="E223" s="25"/>
      <c r="F223" s="59"/>
    </row>
    <row r="224" spans="1:6" x14ac:dyDescent="0.35">
      <c r="A224" s="15"/>
      <c r="B224" s="73"/>
      <c r="C224" s="7"/>
      <c r="D224" s="8"/>
      <c r="E224" s="25"/>
      <c r="F224" s="59"/>
    </row>
    <row r="225" spans="1:6" x14ac:dyDescent="0.35">
      <c r="A225" s="15"/>
      <c r="B225" s="15"/>
      <c r="C225" s="7"/>
      <c r="D225" s="8"/>
      <c r="E225" s="25"/>
      <c r="F225" s="59"/>
    </row>
    <row r="226" spans="1:6" x14ac:dyDescent="0.35">
      <c r="A226" s="15"/>
      <c r="B226" s="15"/>
      <c r="C226" s="7"/>
      <c r="D226" s="8"/>
      <c r="E226" s="25"/>
      <c r="F226" s="59"/>
    </row>
    <row r="227" spans="1:6" x14ac:dyDescent="0.35">
      <c r="A227" s="15"/>
      <c r="B227" s="15"/>
      <c r="C227" s="7"/>
      <c r="D227" s="8"/>
      <c r="E227" s="7"/>
      <c r="F227" s="59"/>
    </row>
    <row r="228" spans="1:6" x14ac:dyDescent="0.35">
      <c r="A228" s="15"/>
      <c r="B228" s="15"/>
      <c r="C228" s="26"/>
      <c r="D228" s="8"/>
      <c r="E228" s="7"/>
      <c r="F228" s="59"/>
    </row>
    <row r="229" spans="1:6" x14ac:dyDescent="0.35">
      <c r="A229" s="15"/>
      <c r="B229" s="15"/>
      <c r="C229" s="7"/>
      <c r="D229" s="8"/>
      <c r="E229" s="7"/>
      <c r="F229" s="59"/>
    </row>
    <row r="230" spans="1:6" x14ac:dyDescent="0.35">
      <c r="A230" s="15"/>
      <c r="B230" s="15"/>
      <c r="C230" s="26"/>
      <c r="D230" s="8"/>
      <c r="E230" s="7"/>
      <c r="F230" s="59"/>
    </row>
    <row r="231" spans="1:6" x14ac:dyDescent="0.35">
      <c r="A231" s="15"/>
      <c r="B231" s="15"/>
      <c r="C231" s="26"/>
      <c r="D231" s="7"/>
      <c r="E231" s="7"/>
      <c r="F231" s="59"/>
    </row>
    <row r="232" spans="1:6" x14ac:dyDescent="0.35">
      <c r="A232" s="15"/>
      <c r="B232" s="15"/>
      <c r="C232" s="7"/>
      <c r="D232" s="8"/>
      <c r="E232" s="7"/>
      <c r="F232" s="59"/>
    </row>
    <row r="233" spans="1:6" x14ac:dyDescent="0.35">
      <c r="A233" s="15"/>
      <c r="B233" s="15"/>
      <c r="C233" s="7"/>
      <c r="D233" s="8"/>
      <c r="E233" s="7"/>
      <c r="F233" s="59"/>
    </row>
    <row r="234" spans="1:6" x14ac:dyDescent="0.35">
      <c r="A234" s="15"/>
      <c r="B234" s="15"/>
      <c r="C234" s="7"/>
      <c r="D234" s="8"/>
      <c r="E234" s="7"/>
      <c r="F234" s="59"/>
    </row>
    <row r="235" spans="1:6" x14ac:dyDescent="0.35">
      <c r="A235" s="15"/>
      <c r="B235" s="15"/>
      <c r="C235" s="7"/>
      <c r="D235" s="8"/>
      <c r="E235" s="7"/>
      <c r="F235" s="59"/>
    </row>
    <row r="236" spans="1:6" x14ac:dyDescent="0.35">
      <c r="A236" s="15"/>
      <c r="B236" s="15"/>
      <c r="C236" s="7"/>
      <c r="D236" s="8"/>
      <c r="E236" s="7"/>
      <c r="F236" s="59"/>
    </row>
    <row r="237" spans="1:6" x14ac:dyDescent="0.35">
      <c r="A237" s="15"/>
      <c r="B237" s="15"/>
      <c r="C237" s="7"/>
      <c r="D237" s="8"/>
      <c r="E237" s="7"/>
      <c r="F237" s="59"/>
    </row>
    <row r="238" spans="1:6" x14ac:dyDescent="0.35">
      <c r="A238" s="15"/>
      <c r="B238" s="15"/>
      <c r="C238" s="7"/>
      <c r="D238" s="8"/>
      <c r="E238" s="7"/>
      <c r="F238" s="59"/>
    </row>
    <row r="239" spans="1:6" x14ac:dyDescent="0.35">
      <c r="A239" s="15"/>
      <c r="B239" s="15"/>
      <c r="C239" s="7"/>
      <c r="D239" s="8"/>
      <c r="E239" s="7"/>
      <c r="F239" s="59"/>
    </row>
    <row r="240" spans="1:6" x14ac:dyDescent="0.35">
      <c r="A240" s="15"/>
      <c r="B240" s="15"/>
      <c r="C240" s="26"/>
      <c r="D240" s="8"/>
      <c r="E240" s="7"/>
      <c r="F240" s="59"/>
    </row>
    <row r="241" spans="1:6" x14ac:dyDescent="0.35">
      <c r="A241" s="15"/>
      <c r="B241" s="15"/>
      <c r="C241" s="7"/>
      <c r="D241" s="8"/>
      <c r="E241" s="7"/>
      <c r="F241" s="59"/>
    </row>
    <row r="242" spans="1:6" x14ac:dyDescent="0.35">
      <c r="A242" s="15"/>
      <c r="B242" s="15"/>
      <c r="C242" s="7"/>
      <c r="D242" s="8"/>
      <c r="E242" s="7"/>
      <c r="F242" s="59"/>
    </row>
    <row r="243" spans="1:6" x14ac:dyDescent="0.35">
      <c r="A243" s="15"/>
      <c r="B243" s="15"/>
      <c r="C243" s="7"/>
      <c r="D243" s="8"/>
      <c r="E243" s="7"/>
      <c r="F243" s="59"/>
    </row>
    <row r="244" spans="1:6" x14ac:dyDescent="0.35">
      <c r="A244" s="15"/>
      <c r="B244" s="15"/>
      <c r="C244" s="7"/>
      <c r="D244" s="8"/>
      <c r="E244" s="7"/>
      <c r="F244" s="59"/>
    </row>
    <row r="245" spans="1:6" x14ac:dyDescent="0.35">
      <c r="A245" s="15"/>
      <c r="B245" s="15"/>
      <c r="C245" s="7"/>
      <c r="D245" s="8"/>
      <c r="E245" s="7"/>
      <c r="F245" s="59"/>
    </row>
    <row r="246" spans="1:6" x14ac:dyDescent="0.35">
      <c r="A246" s="15"/>
      <c r="B246" s="15"/>
      <c r="C246" s="7"/>
      <c r="D246" s="8"/>
      <c r="E246" s="7"/>
      <c r="F246" s="59"/>
    </row>
    <row r="247" spans="1:6" x14ac:dyDescent="0.35">
      <c r="A247" s="15"/>
      <c r="B247" s="15"/>
      <c r="C247" s="7"/>
      <c r="D247" s="8"/>
      <c r="E247" s="7"/>
      <c r="F247" s="59"/>
    </row>
    <row r="248" spans="1:6" x14ac:dyDescent="0.35">
      <c r="A248" s="15"/>
      <c r="B248" s="15"/>
      <c r="C248" s="7"/>
      <c r="D248" s="8"/>
      <c r="E248" s="7"/>
      <c r="F248" s="59"/>
    </row>
    <row r="249" spans="1:6" x14ac:dyDescent="0.35">
      <c r="A249" s="15"/>
      <c r="B249" s="15"/>
      <c r="C249" s="7"/>
      <c r="D249" s="8"/>
      <c r="E249" s="7"/>
      <c r="F249" s="59"/>
    </row>
    <row r="250" spans="1:6" x14ac:dyDescent="0.35">
      <c r="A250" s="15"/>
      <c r="B250" s="15"/>
      <c r="C250" s="7"/>
      <c r="D250" s="8"/>
      <c r="E250" s="7"/>
      <c r="F250" s="59"/>
    </row>
    <row r="251" spans="1:6" x14ac:dyDescent="0.35">
      <c r="A251" s="15"/>
      <c r="B251" s="15"/>
      <c r="C251" s="7"/>
      <c r="D251" s="8"/>
      <c r="E251" s="7"/>
      <c r="F251" s="59"/>
    </row>
    <row r="252" spans="1:6" x14ac:dyDescent="0.35">
      <c r="A252" s="15"/>
      <c r="B252" s="15"/>
      <c r="C252" s="7"/>
      <c r="D252" s="8"/>
      <c r="E252" s="7"/>
      <c r="F252" s="59"/>
    </row>
    <row r="253" spans="1:6" x14ac:dyDescent="0.35">
      <c r="A253" s="15"/>
      <c r="B253" s="15"/>
      <c r="C253" s="7"/>
      <c r="D253" s="8"/>
      <c r="E253" s="7"/>
      <c r="F253" s="59"/>
    </row>
    <row r="254" spans="1:6" x14ac:dyDescent="0.35">
      <c r="A254" s="15"/>
      <c r="B254" s="15"/>
      <c r="C254" s="7"/>
      <c r="D254" s="8"/>
      <c r="E254" s="7"/>
      <c r="F254" s="59"/>
    </row>
    <row r="255" spans="1:6" x14ac:dyDescent="0.35">
      <c r="A255" s="15"/>
      <c r="B255" s="15"/>
      <c r="C255" s="7"/>
      <c r="D255" s="8"/>
      <c r="E255" s="7"/>
      <c r="F255" s="59"/>
    </row>
    <row r="256" spans="1:6" x14ac:dyDescent="0.35">
      <c r="A256" s="15"/>
      <c r="B256" s="15"/>
      <c r="C256" s="7"/>
      <c r="D256" s="8"/>
      <c r="E256" s="7"/>
      <c r="F256" s="59"/>
    </row>
    <row r="257" spans="1:6" x14ac:dyDescent="0.35">
      <c r="A257" s="15"/>
      <c r="B257" s="15"/>
      <c r="C257" s="7"/>
      <c r="D257" s="8"/>
      <c r="E257" s="7"/>
      <c r="F257" s="59"/>
    </row>
    <row r="258" spans="1:6" x14ac:dyDescent="0.35">
      <c r="A258" s="15"/>
      <c r="B258" s="15"/>
      <c r="C258" s="7"/>
      <c r="D258" s="8"/>
      <c r="E258" s="7"/>
      <c r="F258" s="59"/>
    </row>
    <row r="259" spans="1:6" x14ac:dyDescent="0.35">
      <c r="A259" s="15"/>
      <c r="B259" s="15"/>
      <c r="C259" s="7"/>
      <c r="D259" s="8"/>
      <c r="E259" s="7"/>
      <c r="F259" s="59"/>
    </row>
    <row r="260" spans="1:6" x14ac:dyDescent="0.35">
      <c r="A260" s="21"/>
      <c r="B260" s="77"/>
      <c r="C260" s="11"/>
      <c r="D260" s="22"/>
      <c r="E260" s="7"/>
      <c r="F260" s="61"/>
    </row>
    <row r="261" spans="1:6" x14ac:dyDescent="0.35">
      <c r="A261" s="19"/>
      <c r="B261" s="76"/>
      <c r="C261" s="6"/>
      <c r="D261" s="20"/>
      <c r="E261" s="23"/>
      <c r="F261" s="60"/>
    </row>
    <row r="262" spans="1:6" x14ac:dyDescent="0.35">
      <c r="A262" s="19"/>
      <c r="B262" s="76"/>
      <c r="C262" s="6"/>
      <c r="D262" s="20"/>
      <c r="E262" s="7"/>
      <c r="F262" s="60"/>
    </row>
    <row r="263" spans="1:6" x14ac:dyDescent="0.35">
      <c r="A263" s="15"/>
      <c r="B263" s="15"/>
      <c r="C263" s="26"/>
      <c r="D263" s="7"/>
      <c r="E263" s="7"/>
      <c r="F263" s="59"/>
    </row>
    <row r="264" spans="1:6" x14ac:dyDescent="0.35">
      <c r="A264" s="15"/>
      <c r="B264" s="73"/>
      <c r="C264" s="7"/>
      <c r="D264" s="7"/>
      <c r="E264" s="7"/>
      <c r="F264" s="59"/>
    </row>
    <row r="265" spans="1:6" x14ac:dyDescent="0.35">
      <c r="A265" s="15"/>
      <c r="B265" s="74"/>
      <c r="C265" s="7"/>
      <c r="D265" s="7"/>
      <c r="E265" s="7"/>
      <c r="F265" s="59"/>
    </row>
    <row r="266" spans="1:6" x14ac:dyDescent="0.35">
      <c r="A266" s="15"/>
      <c r="B266" s="74"/>
      <c r="C266" s="7"/>
      <c r="D266" s="7"/>
      <c r="E266" s="7"/>
      <c r="F266" s="59"/>
    </row>
    <row r="267" spans="1:6" x14ac:dyDescent="0.35">
      <c r="A267" s="15"/>
      <c r="B267" s="74"/>
      <c r="C267" s="7"/>
      <c r="D267" s="7"/>
      <c r="E267" s="7"/>
      <c r="F267" s="59"/>
    </row>
    <row r="268" spans="1:6" x14ac:dyDescent="0.35">
      <c r="A268" s="15"/>
      <c r="B268" s="15"/>
      <c r="C268" s="7"/>
      <c r="D268" s="7"/>
      <c r="E268" s="7"/>
      <c r="F268" s="59"/>
    </row>
    <row r="269" spans="1:6" x14ac:dyDescent="0.35">
      <c r="A269" s="15"/>
      <c r="B269" s="15"/>
      <c r="C269" s="7"/>
      <c r="D269" s="8"/>
      <c r="E269" s="27"/>
      <c r="F269" s="59"/>
    </row>
    <row r="270" spans="1:6" x14ac:dyDescent="0.35">
      <c r="A270" s="15"/>
      <c r="B270" s="74"/>
      <c r="C270" s="7"/>
      <c r="D270" s="7"/>
      <c r="E270" s="28"/>
      <c r="F270" s="59"/>
    </row>
    <row r="271" spans="1:6" x14ac:dyDescent="0.35">
      <c r="A271" s="15"/>
      <c r="B271" s="74"/>
      <c r="C271" s="7"/>
      <c r="D271" s="7"/>
      <c r="E271" s="28"/>
      <c r="F271" s="59"/>
    </row>
    <row r="272" spans="1:6" x14ac:dyDescent="0.35">
      <c r="A272" s="15"/>
      <c r="B272" s="74"/>
      <c r="C272" s="7"/>
      <c r="D272" s="7"/>
      <c r="E272" s="28"/>
      <c r="F272" s="59"/>
    </row>
    <row r="273" spans="1:6" x14ac:dyDescent="0.35">
      <c r="A273" s="15"/>
      <c r="B273" s="15"/>
      <c r="C273" s="7"/>
      <c r="D273" s="8"/>
      <c r="E273" s="27"/>
      <c r="F273" s="59"/>
    </row>
    <row r="274" spans="1:6" x14ac:dyDescent="0.35">
      <c r="A274" s="15"/>
      <c r="B274" s="15"/>
      <c r="C274" s="7"/>
      <c r="D274" s="8"/>
      <c r="E274" s="27"/>
      <c r="F274" s="59"/>
    </row>
    <row r="275" spans="1:6" x14ac:dyDescent="0.35">
      <c r="A275" s="15"/>
      <c r="B275" s="15"/>
      <c r="C275" s="7"/>
      <c r="D275" s="8"/>
      <c r="E275" s="27"/>
      <c r="F275" s="59"/>
    </row>
    <row r="276" spans="1:6" x14ac:dyDescent="0.35">
      <c r="A276" s="15"/>
      <c r="B276" s="15"/>
      <c r="C276" s="7"/>
      <c r="D276" s="8"/>
      <c r="E276" s="27"/>
      <c r="F276" s="59"/>
    </row>
    <row r="277" spans="1:6" x14ac:dyDescent="0.35">
      <c r="A277" s="15"/>
      <c r="B277" s="15"/>
      <c r="C277" s="7"/>
      <c r="D277" s="8"/>
      <c r="E277" s="27"/>
      <c r="F277" s="59"/>
    </row>
    <row r="278" spans="1:6" x14ac:dyDescent="0.35">
      <c r="A278" s="15"/>
      <c r="B278" s="74"/>
      <c r="C278" s="7"/>
      <c r="D278" s="7"/>
      <c r="E278" s="28"/>
      <c r="F278" s="59"/>
    </row>
    <row r="279" spans="1:6" x14ac:dyDescent="0.35">
      <c r="A279" s="15"/>
      <c r="B279" s="73"/>
      <c r="C279" s="7"/>
      <c r="D279" s="7"/>
      <c r="E279" s="28"/>
      <c r="F279" s="59"/>
    </row>
    <row r="280" spans="1:6" x14ac:dyDescent="0.35">
      <c r="A280" s="15"/>
      <c r="B280" s="73"/>
      <c r="C280" s="7"/>
      <c r="D280" s="7"/>
      <c r="E280" s="28"/>
      <c r="F280" s="59"/>
    </row>
    <row r="281" spans="1:6" x14ac:dyDescent="0.35">
      <c r="A281" s="15"/>
      <c r="B281" s="15"/>
      <c r="C281" s="7"/>
      <c r="D281" s="7"/>
      <c r="E281" s="28"/>
      <c r="F281" s="59"/>
    </row>
    <row r="282" spans="1:6" x14ac:dyDescent="0.35">
      <c r="A282" s="15"/>
      <c r="B282" s="15"/>
      <c r="C282" s="7"/>
      <c r="D282" s="8"/>
      <c r="E282" s="27"/>
      <c r="F282" s="59"/>
    </row>
    <row r="283" spans="1:6" x14ac:dyDescent="0.35">
      <c r="A283" s="15"/>
      <c r="B283" s="15"/>
      <c r="C283" s="7"/>
      <c r="D283" s="8"/>
      <c r="E283" s="28"/>
      <c r="F283" s="59"/>
    </row>
    <row r="284" spans="1:6" x14ac:dyDescent="0.35">
      <c r="A284" s="15"/>
      <c r="B284" s="15"/>
      <c r="C284" s="7"/>
      <c r="D284" s="7"/>
      <c r="E284" s="27"/>
      <c r="F284" s="59"/>
    </row>
    <row r="285" spans="1:6" x14ac:dyDescent="0.35">
      <c r="A285" s="15"/>
      <c r="B285" s="15"/>
      <c r="C285" s="7"/>
      <c r="D285" s="7"/>
      <c r="E285" s="7"/>
      <c r="F285" s="59"/>
    </row>
    <row r="286" spans="1:6" x14ac:dyDescent="0.35">
      <c r="A286" s="15"/>
      <c r="B286" s="5"/>
      <c r="C286" s="7"/>
      <c r="D286" s="7"/>
      <c r="E286" s="27"/>
      <c r="F286" s="59"/>
    </row>
    <row r="287" spans="1:6" x14ac:dyDescent="0.35">
      <c r="A287" s="15"/>
      <c r="B287" s="5"/>
      <c r="C287" s="7"/>
      <c r="D287" s="7"/>
      <c r="E287" s="27"/>
      <c r="F287" s="59"/>
    </row>
    <row r="288" spans="1:6" x14ac:dyDescent="0.35">
      <c r="A288" s="15"/>
      <c r="B288" s="74"/>
      <c r="C288" s="7"/>
      <c r="D288" s="7"/>
      <c r="E288" s="27"/>
      <c r="F288" s="59"/>
    </row>
    <row r="289" spans="1:6" x14ac:dyDescent="0.35">
      <c r="A289" s="15"/>
      <c r="B289" s="15"/>
      <c r="C289" s="7"/>
      <c r="D289" s="7"/>
      <c r="E289" s="27"/>
      <c r="F289" s="59"/>
    </row>
    <row r="290" spans="1:6" x14ac:dyDescent="0.35">
      <c r="A290" s="15"/>
      <c r="B290" s="15"/>
      <c r="C290" s="7"/>
      <c r="D290" s="8"/>
      <c r="E290" s="27"/>
      <c r="F290" s="59"/>
    </row>
    <row r="291" spans="1:6" x14ac:dyDescent="0.35">
      <c r="A291" s="15"/>
      <c r="B291" s="15"/>
      <c r="C291" s="7"/>
      <c r="D291" s="8"/>
      <c r="E291" s="27"/>
      <c r="F291" s="59"/>
    </row>
    <row r="292" spans="1:6" x14ac:dyDescent="0.35">
      <c r="A292" s="15"/>
      <c r="B292" s="15"/>
      <c r="C292" s="7"/>
      <c r="D292" s="7"/>
      <c r="E292" s="7"/>
      <c r="F292" s="59"/>
    </row>
    <row r="293" spans="1:6" x14ac:dyDescent="0.35">
      <c r="A293" s="15"/>
      <c r="B293" s="15"/>
      <c r="C293" s="7"/>
      <c r="D293" s="8"/>
      <c r="E293" s="27"/>
      <c r="F293" s="59"/>
    </row>
    <row r="294" spans="1:6" x14ac:dyDescent="0.35">
      <c r="A294" s="15"/>
      <c r="B294" s="15"/>
      <c r="C294" s="7"/>
      <c r="D294" s="8"/>
      <c r="E294" s="27"/>
      <c r="F294" s="59"/>
    </row>
    <row r="295" spans="1:6" x14ac:dyDescent="0.35">
      <c r="A295" s="15"/>
      <c r="B295" s="15"/>
      <c r="C295" s="7"/>
      <c r="D295" s="8"/>
      <c r="E295" s="27"/>
      <c r="F295" s="59"/>
    </row>
    <row r="296" spans="1:6" x14ac:dyDescent="0.35">
      <c r="A296" s="15"/>
      <c r="B296" s="15"/>
      <c r="C296" s="7"/>
      <c r="D296" s="8"/>
      <c r="E296" s="27"/>
      <c r="F296" s="59"/>
    </row>
    <row r="297" spans="1:6" x14ac:dyDescent="0.35">
      <c r="A297" s="15"/>
      <c r="B297" s="15"/>
      <c r="C297" s="7"/>
      <c r="D297" s="8"/>
      <c r="E297" s="27"/>
      <c r="F297" s="59"/>
    </row>
    <row r="298" spans="1:6" x14ac:dyDescent="0.35">
      <c r="A298" s="15"/>
      <c r="B298" s="15"/>
      <c r="C298" s="7"/>
      <c r="D298" s="8"/>
      <c r="E298" s="27"/>
      <c r="F298" s="59"/>
    </row>
    <row r="299" spans="1:6" x14ac:dyDescent="0.35">
      <c r="A299" s="15"/>
      <c r="B299" s="15"/>
      <c r="C299" s="7"/>
      <c r="D299" s="8"/>
      <c r="E299" s="27"/>
      <c r="F299" s="59"/>
    </row>
    <row r="300" spans="1:6" x14ac:dyDescent="0.35">
      <c r="A300" s="15"/>
      <c r="B300" s="15"/>
      <c r="C300" s="7"/>
      <c r="D300" s="8"/>
      <c r="E300" s="27"/>
      <c r="F300" s="59"/>
    </row>
    <row r="301" spans="1:6" x14ac:dyDescent="0.35">
      <c r="A301" s="15"/>
      <c r="B301" s="15"/>
      <c r="C301" s="7"/>
      <c r="D301" s="8"/>
      <c r="E301" s="27"/>
      <c r="F301" s="59"/>
    </row>
    <row r="302" spans="1:6" x14ac:dyDescent="0.35">
      <c r="A302" s="15"/>
      <c r="B302" s="15"/>
      <c r="C302" s="7"/>
      <c r="D302" s="8"/>
      <c r="E302" s="27"/>
      <c r="F302" s="59"/>
    </row>
    <row r="303" spans="1:6" x14ac:dyDescent="0.35">
      <c r="A303" s="15"/>
      <c r="B303" s="15"/>
      <c r="C303" s="7"/>
      <c r="D303" s="8"/>
      <c r="E303" s="27"/>
      <c r="F303" s="59"/>
    </row>
    <row r="304" spans="1:6" x14ac:dyDescent="0.35">
      <c r="A304" s="15"/>
      <c r="B304" s="15"/>
      <c r="C304" s="7"/>
      <c r="D304" s="8"/>
      <c r="E304" s="27"/>
      <c r="F304" s="59"/>
    </row>
    <row r="305" spans="1:6" x14ac:dyDescent="0.35">
      <c r="A305" s="15"/>
      <c r="B305" s="15"/>
      <c r="C305" s="7"/>
      <c r="D305" s="8"/>
      <c r="E305" s="27"/>
      <c r="F305" s="59"/>
    </row>
    <row r="306" spans="1:6" x14ac:dyDescent="0.35">
      <c r="A306" s="15"/>
      <c r="B306" s="15"/>
      <c r="C306" s="7"/>
      <c r="D306" s="8"/>
      <c r="E306" s="27"/>
      <c r="F306" s="59"/>
    </row>
    <row r="307" spans="1:6" x14ac:dyDescent="0.35">
      <c r="A307" s="15"/>
      <c r="B307" s="15"/>
      <c r="C307" s="7"/>
      <c r="D307" s="8"/>
      <c r="E307" s="27"/>
      <c r="F307" s="59"/>
    </row>
    <row r="308" spans="1:6" x14ac:dyDescent="0.35">
      <c r="A308" s="15"/>
      <c r="B308" s="15"/>
      <c r="C308" s="7"/>
      <c r="D308" s="8"/>
      <c r="E308" s="27"/>
      <c r="F308" s="59"/>
    </row>
    <row r="309" spans="1:6" x14ac:dyDescent="0.35">
      <c r="A309" s="15"/>
      <c r="B309" s="15"/>
      <c r="C309" s="7"/>
      <c r="D309" s="8"/>
      <c r="E309" s="27"/>
      <c r="F309" s="59"/>
    </row>
    <row r="310" spans="1:6" x14ac:dyDescent="0.35">
      <c r="A310" s="15"/>
      <c r="B310" s="15"/>
      <c r="C310" s="7"/>
      <c r="D310" s="8"/>
      <c r="E310" s="27"/>
      <c r="F310" s="59"/>
    </row>
    <row r="311" spans="1:6" x14ac:dyDescent="0.35">
      <c r="A311" s="15"/>
      <c r="B311" s="15"/>
      <c r="C311" s="7"/>
      <c r="D311" s="8"/>
      <c r="E311" s="27"/>
      <c r="F311" s="59"/>
    </row>
    <row r="312" spans="1:6" x14ac:dyDescent="0.35">
      <c r="A312" s="21"/>
      <c r="B312" s="77"/>
      <c r="C312" s="11"/>
      <c r="D312" s="22"/>
      <c r="E312" s="7"/>
      <c r="F312" s="61"/>
    </row>
    <row r="313" spans="1:6" x14ac:dyDescent="0.35">
      <c r="A313" s="19"/>
      <c r="B313" s="76"/>
      <c r="C313" s="6"/>
      <c r="D313" s="20"/>
      <c r="E313" s="23"/>
      <c r="F313" s="60"/>
    </row>
    <row r="314" spans="1:6" x14ac:dyDescent="0.35">
      <c r="A314" s="19"/>
      <c r="B314" s="76"/>
      <c r="C314" s="6"/>
      <c r="D314" s="20"/>
      <c r="E314" s="7"/>
      <c r="F314" s="60"/>
    </row>
    <row r="315" spans="1:6" x14ac:dyDescent="0.35">
      <c r="A315" s="15"/>
      <c r="B315" s="74"/>
      <c r="C315" s="7"/>
      <c r="D315" s="7"/>
      <c r="E315" s="27"/>
      <c r="F315" s="59"/>
    </row>
    <row r="316" spans="1:6" x14ac:dyDescent="0.35">
      <c r="A316" s="15"/>
      <c r="B316" s="74"/>
      <c r="C316" s="7"/>
      <c r="D316" s="7"/>
      <c r="E316" s="27"/>
      <c r="F316" s="59"/>
    </row>
    <row r="317" spans="1:6" x14ac:dyDescent="0.35">
      <c r="A317" s="15"/>
      <c r="B317" s="73"/>
      <c r="C317" s="7"/>
      <c r="D317" s="7"/>
      <c r="E317" s="27"/>
      <c r="F317" s="59"/>
    </row>
    <row r="318" spans="1:6" x14ac:dyDescent="0.35">
      <c r="A318" s="15"/>
      <c r="B318" s="73"/>
      <c r="C318" s="7"/>
      <c r="D318" s="7"/>
      <c r="E318" s="27"/>
      <c r="F318" s="59"/>
    </row>
    <row r="319" spans="1:6" x14ac:dyDescent="0.35">
      <c r="A319" s="15"/>
      <c r="B319" s="74"/>
      <c r="C319" s="7"/>
      <c r="D319" s="7"/>
      <c r="E319" s="27"/>
      <c r="F319" s="59"/>
    </row>
    <row r="320" spans="1:6" x14ac:dyDescent="0.35">
      <c r="A320" s="15"/>
      <c r="B320" s="15"/>
      <c r="C320" s="7"/>
      <c r="D320" s="7"/>
      <c r="E320" s="27"/>
      <c r="F320" s="59"/>
    </row>
    <row r="321" spans="1:6" x14ac:dyDescent="0.35">
      <c r="A321" s="15"/>
      <c r="B321" s="15"/>
      <c r="C321" s="7"/>
      <c r="D321" s="7"/>
      <c r="E321" s="27"/>
      <c r="F321" s="59"/>
    </row>
    <row r="322" spans="1:6" x14ac:dyDescent="0.35">
      <c r="A322" s="15"/>
      <c r="B322" s="15"/>
      <c r="C322" s="7"/>
      <c r="D322" s="7"/>
      <c r="E322" s="27"/>
      <c r="F322" s="59"/>
    </row>
    <row r="323" spans="1:6" x14ac:dyDescent="0.35">
      <c r="A323" s="15"/>
      <c r="B323" s="15"/>
      <c r="C323" s="7"/>
      <c r="D323" s="7"/>
      <c r="E323" s="27"/>
      <c r="F323" s="59"/>
    </row>
    <row r="324" spans="1:6" x14ac:dyDescent="0.35">
      <c r="A324" s="15"/>
      <c r="B324" s="15"/>
      <c r="C324" s="7"/>
      <c r="D324" s="7"/>
      <c r="E324" s="16"/>
      <c r="F324" s="58"/>
    </row>
    <row r="325" spans="1:6" x14ac:dyDescent="0.35">
      <c r="A325" s="15"/>
      <c r="B325" s="15"/>
      <c r="C325" s="7"/>
      <c r="D325" s="8"/>
      <c r="E325" s="16"/>
      <c r="F325" s="58"/>
    </row>
    <row r="326" spans="1:6" x14ac:dyDescent="0.35">
      <c r="A326" s="15"/>
      <c r="B326" s="15"/>
      <c r="C326" s="7"/>
      <c r="D326" s="7"/>
      <c r="E326" s="16"/>
      <c r="F326" s="58"/>
    </row>
    <row r="327" spans="1:6" x14ac:dyDescent="0.35">
      <c r="A327" s="15"/>
      <c r="B327" s="15"/>
      <c r="C327" s="7"/>
      <c r="D327" s="7"/>
      <c r="E327" s="27"/>
      <c r="F327" s="59"/>
    </row>
    <row r="328" spans="1:6" x14ac:dyDescent="0.35">
      <c r="A328" s="15"/>
      <c r="B328" s="15"/>
      <c r="C328" s="7"/>
      <c r="D328" s="7"/>
      <c r="E328" s="16"/>
      <c r="F328" s="58"/>
    </row>
    <row r="329" spans="1:6" x14ac:dyDescent="0.35">
      <c r="A329" s="15"/>
      <c r="B329" s="15"/>
      <c r="C329" s="7"/>
      <c r="D329" s="8"/>
      <c r="E329" s="16"/>
      <c r="F329" s="58"/>
    </row>
    <row r="330" spans="1:6" x14ac:dyDescent="0.35">
      <c r="A330" s="15"/>
      <c r="B330" s="15"/>
      <c r="C330" s="7"/>
      <c r="D330" s="7"/>
      <c r="E330" s="27"/>
      <c r="F330" s="59"/>
    </row>
    <row r="331" spans="1:6" x14ac:dyDescent="0.35">
      <c r="A331" s="15"/>
      <c r="B331" s="74"/>
      <c r="C331" s="7"/>
      <c r="D331" s="7"/>
      <c r="E331" s="27"/>
      <c r="F331" s="59"/>
    </row>
    <row r="332" spans="1:6" x14ac:dyDescent="0.35">
      <c r="A332" s="15"/>
      <c r="B332" s="73"/>
      <c r="C332" s="7"/>
      <c r="D332" s="7"/>
      <c r="E332" s="27"/>
      <c r="F332" s="59"/>
    </row>
    <row r="333" spans="1:6" x14ac:dyDescent="0.35">
      <c r="A333" s="15"/>
      <c r="B333" s="15"/>
      <c r="C333" s="7"/>
      <c r="D333" s="7"/>
      <c r="E333" s="27"/>
      <c r="F333" s="59"/>
    </row>
    <row r="334" spans="1:6" x14ac:dyDescent="0.35">
      <c r="A334" s="15"/>
      <c r="B334" s="15"/>
      <c r="C334" s="7"/>
      <c r="D334" s="7"/>
      <c r="E334" s="27"/>
      <c r="F334" s="59"/>
    </row>
    <row r="335" spans="1:6" x14ac:dyDescent="0.35">
      <c r="A335" s="15"/>
      <c r="B335" s="15"/>
      <c r="C335" s="7"/>
      <c r="D335" s="8"/>
      <c r="E335" s="27"/>
      <c r="F335" s="59"/>
    </row>
    <row r="336" spans="1:6" x14ac:dyDescent="0.35">
      <c r="A336" s="15"/>
      <c r="B336" s="15"/>
      <c r="C336" s="7"/>
      <c r="D336" s="7"/>
      <c r="E336" s="16"/>
      <c r="F336" s="58"/>
    </row>
    <row r="337" spans="1:6" x14ac:dyDescent="0.35">
      <c r="A337" s="15"/>
      <c r="B337" s="73"/>
      <c r="C337" s="7"/>
      <c r="D337" s="7"/>
      <c r="E337" s="16"/>
      <c r="F337" s="58"/>
    </row>
    <row r="338" spans="1:6" x14ac:dyDescent="0.35">
      <c r="A338" s="15"/>
      <c r="B338" s="15"/>
      <c r="C338" s="7"/>
      <c r="D338" s="7"/>
      <c r="E338" s="16"/>
      <c r="F338" s="58"/>
    </row>
    <row r="339" spans="1:6" x14ac:dyDescent="0.35">
      <c r="A339" s="15"/>
      <c r="B339" s="15"/>
      <c r="C339" s="7"/>
      <c r="D339" s="7"/>
      <c r="E339" s="16"/>
      <c r="F339" s="58"/>
    </row>
    <row r="340" spans="1:6" x14ac:dyDescent="0.35">
      <c r="A340" s="15"/>
      <c r="B340" s="15"/>
      <c r="C340" s="7"/>
      <c r="D340" s="8"/>
      <c r="E340" s="16"/>
      <c r="F340" s="58"/>
    </row>
    <row r="341" spans="1:6" x14ac:dyDescent="0.35">
      <c r="A341" s="15"/>
      <c r="B341" s="15"/>
      <c r="C341" s="7"/>
      <c r="D341" s="7"/>
      <c r="E341" s="27"/>
      <c r="F341" s="59"/>
    </row>
    <row r="342" spans="1:6" x14ac:dyDescent="0.35">
      <c r="A342" s="15"/>
      <c r="B342" s="15"/>
      <c r="C342" s="7"/>
      <c r="D342" s="8"/>
      <c r="E342" s="27"/>
      <c r="F342" s="59"/>
    </row>
    <row r="343" spans="1:6" x14ac:dyDescent="0.35">
      <c r="A343" s="15"/>
      <c r="B343" s="15"/>
      <c r="C343" s="7"/>
      <c r="D343" s="7"/>
      <c r="E343" s="16"/>
      <c r="F343" s="58"/>
    </row>
    <row r="344" spans="1:6" x14ac:dyDescent="0.35">
      <c r="A344" s="15"/>
      <c r="B344" s="15"/>
      <c r="C344" s="7"/>
      <c r="D344" s="7"/>
      <c r="E344" s="27"/>
      <c r="F344" s="59"/>
    </row>
    <row r="345" spans="1:6" x14ac:dyDescent="0.35">
      <c r="A345" s="15"/>
      <c r="B345" s="15"/>
      <c r="C345" s="7"/>
      <c r="D345" s="7"/>
      <c r="E345" s="27"/>
      <c r="F345" s="59"/>
    </row>
    <row r="346" spans="1:6" x14ac:dyDescent="0.35">
      <c r="A346" s="15"/>
      <c r="B346" s="15"/>
      <c r="C346" s="7"/>
      <c r="D346" s="7"/>
      <c r="E346" s="27"/>
      <c r="F346" s="59"/>
    </row>
    <row r="347" spans="1:6" x14ac:dyDescent="0.35">
      <c r="A347" s="15"/>
      <c r="B347" s="15"/>
      <c r="C347" s="7"/>
      <c r="D347" s="7"/>
      <c r="E347" s="27"/>
      <c r="F347" s="59"/>
    </row>
    <row r="348" spans="1:6" x14ac:dyDescent="0.35">
      <c r="A348" s="15"/>
      <c r="B348" s="15"/>
      <c r="C348" s="7"/>
      <c r="D348" s="7"/>
      <c r="E348" s="27"/>
      <c r="F348" s="59"/>
    </row>
    <row r="349" spans="1:6" x14ac:dyDescent="0.35">
      <c r="A349" s="15"/>
      <c r="B349" s="15"/>
      <c r="C349" s="7"/>
      <c r="D349" s="7"/>
      <c r="E349" s="27"/>
      <c r="F349" s="59"/>
    </row>
    <row r="350" spans="1:6" x14ac:dyDescent="0.35">
      <c r="A350" s="15"/>
      <c r="B350" s="15"/>
      <c r="C350" s="7"/>
      <c r="D350" s="7"/>
      <c r="E350" s="27"/>
      <c r="F350" s="59"/>
    </row>
    <row r="351" spans="1:6" x14ac:dyDescent="0.35">
      <c r="A351" s="15"/>
      <c r="B351" s="15"/>
      <c r="C351" s="7"/>
      <c r="D351" s="7"/>
      <c r="E351" s="27"/>
      <c r="F351" s="59"/>
    </row>
    <row r="352" spans="1:6" x14ac:dyDescent="0.35">
      <c r="A352" s="15"/>
      <c r="B352" s="15"/>
      <c r="C352" s="7"/>
      <c r="D352" s="7"/>
      <c r="E352" s="27"/>
      <c r="F352" s="59"/>
    </row>
    <row r="353" spans="1:6" x14ac:dyDescent="0.35">
      <c r="A353" s="15"/>
      <c r="B353" s="15"/>
      <c r="C353" s="7"/>
      <c r="D353" s="7"/>
      <c r="E353" s="27"/>
      <c r="F353" s="59"/>
    </row>
    <row r="354" spans="1:6" x14ac:dyDescent="0.35">
      <c r="A354" s="15"/>
      <c r="B354" s="15"/>
      <c r="C354" s="7"/>
      <c r="D354" s="7"/>
      <c r="E354" s="27"/>
      <c r="F354" s="59"/>
    </row>
    <row r="355" spans="1:6" x14ac:dyDescent="0.35">
      <c r="A355" s="15"/>
      <c r="B355" s="15"/>
      <c r="C355" s="7"/>
      <c r="D355" s="7"/>
      <c r="E355" s="27"/>
      <c r="F355" s="59"/>
    </row>
    <row r="356" spans="1:6" x14ac:dyDescent="0.35">
      <c r="A356" s="15"/>
      <c r="B356" s="15"/>
      <c r="C356" s="7"/>
      <c r="D356" s="7"/>
      <c r="E356" s="27"/>
      <c r="F356" s="59"/>
    </row>
    <row r="357" spans="1:6" x14ac:dyDescent="0.35">
      <c r="A357" s="15"/>
      <c r="B357" s="15"/>
      <c r="C357" s="7"/>
      <c r="D357" s="7"/>
      <c r="E357" s="27"/>
      <c r="F357" s="59"/>
    </row>
    <row r="358" spans="1:6" x14ac:dyDescent="0.35">
      <c r="A358" s="15"/>
      <c r="B358" s="15"/>
      <c r="C358" s="7"/>
      <c r="D358" s="7"/>
      <c r="E358" s="27"/>
      <c r="F358" s="59"/>
    </row>
    <row r="359" spans="1:6" x14ac:dyDescent="0.35">
      <c r="A359" s="15"/>
      <c r="B359" s="15"/>
      <c r="C359" s="7"/>
      <c r="D359" s="7"/>
      <c r="E359" s="27"/>
      <c r="F359" s="59"/>
    </row>
    <row r="360" spans="1:6" x14ac:dyDescent="0.35">
      <c r="A360" s="15"/>
      <c r="B360" s="15"/>
      <c r="C360" s="7"/>
      <c r="D360" s="7"/>
      <c r="E360" s="27"/>
      <c r="F360" s="59"/>
    </row>
    <row r="361" spans="1:6" x14ac:dyDescent="0.35">
      <c r="A361" s="15"/>
      <c r="B361" s="15"/>
      <c r="C361" s="7"/>
      <c r="D361" s="7"/>
      <c r="E361" s="27"/>
      <c r="F361" s="59"/>
    </row>
    <row r="362" spans="1:6" x14ac:dyDescent="0.35">
      <c r="A362" s="15"/>
      <c r="B362" s="15"/>
      <c r="C362" s="7"/>
      <c r="D362" s="7"/>
      <c r="E362" s="27"/>
      <c r="F362" s="59"/>
    </row>
    <row r="363" spans="1:6" x14ac:dyDescent="0.35">
      <c r="A363" s="15"/>
      <c r="B363" s="15"/>
      <c r="C363" s="7"/>
      <c r="D363" s="7"/>
      <c r="E363" s="27"/>
      <c r="F363" s="59"/>
    </row>
    <row r="364" spans="1:6" x14ac:dyDescent="0.35">
      <c r="A364" s="21"/>
      <c r="B364" s="77"/>
      <c r="C364" s="11"/>
      <c r="D364" s="22"/>
      <c r="E364" s="7"/>
      <c r="F364" s="61"/>
    </row>
    <row r="365" spans="1:6" x14ac:dyDescent="0.35">
      <c r="A365" s="19"/>
      <c r="B365" s="76"/>
      <c r="C365" s="6"/>
      <c r="D365" s="20"/>
      <c r="E365" s="23"/>
      <c r="F365" s="60"/>
    </row>
    <row r="366" spans="1:6" x14ac:dyDescent="0.35">
      <c r="A366" s="19"/>
      <c r="B366" s="76"/>
      <c r="C366" s="6"/>
      <c r="D366" s="20"/>
      <c r="E366" s="7"/>
      <c r="F366" s="60"/>
    </row>
    <row r="367" spans="1:6" ht="15.75" customHeight="1" x14ac:dyDescent="0.35">
      <c r="A367" s="15"/>
      <c r="B367" s="15"/>
      <c r="C367" s="7"/>
      <c r="D367" s="7"/>
      <c r="E367" s="16"/>
      <c r="F367" s="59"/>
    </row>
    <row r="368" spans="1:6" ht="15.75" customHeight="1" x14ac:dyDescent="0.4">
      <c r="A368" s="15"/>
      <c r="B368" s="72"/>
      <c r="C368" s="7"/>
      <c r="D368" s="7"/>
      <c r="E368" s="16"/>
      <c r="F368" s="59"/>
    </row>
    <row r="369" spans="1:6" ht="15.75" customHeight="1" x14ac:dyDescent="0.35">
      <c r="A369" s="15"/>
      <c r="B369" s="5"/>
      <c r="C369" s="7"/>
      <c r="D369" s="7"/>
      <c r="E369" s="16"/>
      <c r="F369" s="59"/>
    </row>
    <row r="370" spans="1:6" ht="15.75" customHeight="1" x14ac:dyDescent="0.35">
      <c r="A370" s="15"/>
      <c r="B370" s="5"/>
      <c r="C370" s="7"/>
      <c r="D370" s="7"/>
      <c r="E370" s="16"/>
      <c r="F370" s="59"/>
    </row>
    <row r="371" spans="1:6" ht="15.75" customHeight="1" x14ac:dyDescent="0.35">
      <c r="A371" s="15"/>
      <c r="B371" s="5"/>
      <c r="C371" s="7"/>
      <c r="D371" s="7"/>
      <c r="E371" s="16"/>
      <c r="F371" s="59"/>
    </row>
    <row r="372" spans="1:6" x14ac:dyDescent="0.35">
      <c r="A372" s="15"/>
      <c r="B372" s="15"/>
      <c r="C372" s="7"/>
      <c r="D372" s="7"/>
      <c r="E372" s="16"/>
      <c r="F372" s="59"/>
    </row>
    <row r="373" spans="1:6" x14ac:dyDescent="0.35">
      <c r="A373" s="15"/>
      <c r="B373" s="15"/>
      <c r="C373" s="7"/>
      <c r="D373" s="7"/>
      <c r="E373" s="16"/>
      <c r="F373" s="59"/>
    </row>
    <row r="374" spans="1:6" x14ac:dyDescent="0.35">
      <c r="A374" s="15"/>
      <c r="B374" s="15"/>
      <c r="C374" s="7"/>
      <c r="D374" s="7"/>
      <c r="E374" s="16"/>
      <c r="F374" s="59"/>
    </row>
    <row r="375" spans="1:6" x14ac:dyDescent="0.35">
      <c r="A375" s="15"/>
      <c r="B375" s="15"/>
      <c r="C375" s="7"/>
      <c r="D375" s="8"/>
      <c r="E375" s="16"/>
      <c r="F375" s="59"/>
    </row>
    <row r="376" spans="1:6" x14ac:dyDescent="0.35">
      <c r="A376" s="15"/>
      <c r="B376" s="15"/>
      <c r="C376" s="7"/>
      <c r="D376" s="7"/>
      <c r="E376" s="16"/>
      <c r="F376" s="59"/>
    </row>
    <row r="377" spans="1:6" x14ac:dyDescent="0.35">
      <c r="A377" s="15"/>
      <c r="B377" s="15"/>
      <c r="C377" s="7"/>
      <c r="D377" s="7"/>
      <c r="E377" s="16"/>
      <c r="F377" s="59"/>
    </row>
    <row r="378" spans="1:6" x14ac:dyDescent="0.35">
      <c r="A378" s="15"/>
      <c r="B378" s="15"/>
      <c r="C378" s="7"/>
      <c r="D378" s="7"/>
      <c r="E378" s="16"/>
      <c r="F378" s="59"/>
    </row>
    <row r="379" spans="1:6" x14ac:dyDescent="0.35">
      <c r="A379" s="15"/>
      <c r="B379" s="15"/>
      <c r="C379" s="7"/>
      <c r="D379" s="8"/>
      <c r="E379" s="16"/>
      <c r="F379" s="59"/>
    </row>
    <row r="380" spans="1:6" x14ac:dyDescent="0.35">
      <c r="A380" s="15"/>
      <c r="B380" s="15"/>
      <c r="C380" s="7"/>
      <c r="D380" s="8"/>
      <c r="E380" s="16"/>
      <c r="F380" s="59"/>
    </row>
    <row r="381" spans="1:6" x14ac:dyDescent="0.35">
      <c r="A381" s="15"/>
      <c r="B381" s="15"/>
      <c r="C381" s="7"/>
      <c r="D381" s="8"/>
      <c r="E381" s="16"/>
      <c r="F381" s="59"/>
    </row>
    <row r="382" spans="1:6" x14ac:dyDescent="0.35">
      <c r="A382" s="15"/>
      <c r="B382" s="15"/>
      <c r="C382" s="7"/>
      <c r="D382" s="7"/>
      <c r="E382" s="16"/>
      <c r="F382" s="59"/>
    </row>
    <row r="383" spans="1:6" x14ac:dyDescent="0.35">
      <c r="A383" s="15"/>
      <c r="B383" s="15"/>
      <c r="C383" s="7"/>
      <c r="D383" s="7"/>
      <c r="E383" s="16"/>
      <c r="F383" s="59"/>
    </row>
    <row r="384" spans="1:6" x14ac:dyDescent="0.35">
      <c r="A384" s="15"/>
      <c r="B384" s="15"/>
      <c r="C384" s="7"/>
      <c r="D384" s="7"/>
      <c r="E384" s="16"/>
      <c r="F384" s="59"/>
    </row>
    <row r="385" spans="1:6" x14ac:dyDescent="0.35">
      <c r="A385" s="15"/>
      <c r="B385" s="15"/>
      <c r="C385" s="7"/>
      <c r="D385" s="7"/>
      <c r="E385" s="16"/>
      <c r="F385" s="59"/>
    </row>
    <row r="386" spans="1:6" x14ac:dyDescent="0.35">
      <c r="A386" s="15"/>
      <c r="B386" s="15"/>
      <c r="C386" s="7"/>
      <c r="D386" s="7"/>
      <c r="E386" s="16"/>
      <c r="F386" s="59"/>
    </row>
    <row r="387" spans="1:6" x14ac:dyDescent="0.35">
      <c r="A387" s="15"/>
      <c r="B387" s="15"/>
      <c r="C387" s="7"/>
      <c r="D387" s="7"/>
      <c r="E387" s="16"/>
      <c r="F387" s="59"/>
    </row>
    <row r="388" spans="1:6" x14ac:dyDescent="0.35">
      <c r="A388" s="15"/>
      <c r="B388" s="15"/>
      <c r="C388" s="7"/>
      <c r="D388" s="8"/>
      <c r="E388" s="16"/>
      <c r="F388" s="59"/>
    </row>
    <row r="389" spans="1:6" x14ac:dyDescent="0.35">
      <c r="A389" s="15"/>
      <c r="B389" s="15"/>
      <c r="C389" s="7"/>
      <c r="D389" s="8"/>
      <c r="E389" s="7"/>
      <c r="F389" s="59"/>
    </row>
    <row r="390" spans="1:6" x14ac:dyDescent="0.35">
      <c r="A390" s="15"/>
      <c r="B390" s="15"/>
      <c r="C390" s="7"/>
      <c r="D390" s="8"/>
      <c r="E390" s="16"/>
      <c r="F390" s="58"/>
    </row>
    <row r="391" spans="1:6" x14ac:dyDescent="0.35">
      <c r="A391" s="15"/>
      <c r="B391" s="15"/>
      <c r="C391" s="7"/>
      <c r="D391" s="8"/>
      <c r="E391" s="16"/>
      <c r="F391" s="58"/>
    </row>
    <row r="392" spans="1:6" x14ac:dyDescent="0.35">
      <c r="A392" s="15"/>
      <c r="B392" s="15"/>
      <c r="C392" s="7"/>
      <c r="D392" s="8"/>
      <c r="E392" s="16"/>
      <c r="F392" s="58"/>
    </row>
    <row r="393" spans="1:6" x14ac:dyDescent="0.35">
      <c r="A393" s="15"/>
      <c r="B393" s="15"/>
      <c r="C393" s="7"/>
      <c r="D393" s="8"/>
      <c r="E393" s="7"/>
      <c r="F393" s="59"/>
    </row>
    <row r="394" spans="1:6" x14ac:dyDescent="0.35">
      <c r="A394" s="15"/>
      <c r="B394" s="15"/>
      <c r="C394" s="7"/>
      <c r="D394" s="8"/>
      <c r="E394" s="7"/>
      <c r="F394" s="59"/>
    </row>
    <row r="395" spans="1:6" x14ac:dyDescent="0.35">
      <c r="A395" s="15"/>
      <c r="B395" s="15"/>
      <c r="C395" s="7"/>
      <c r="D395" s="7"/>
      <c r="E395" s="7"/>
      <c r="F395" s="59"/>
    </row>
    <row r="396" spans="1:6" x14ac:dyDescent="0.35">
      <c r="A396" s="15"/>
      <c r="B396" s="15"/>
      <c r="C396" s="7"/>
      <c r="D396" s="7"/>
      <c r="E396" s="16"/>
      <c r="F396" s="59"/>
    </row>
    <row r="397" spans="1:6" x14ac:dyDescent="0.35">
      <c r="A397" s="15"/>
      <c r="B397" s="15"/>
      <c r="C397" s="7"/>
      <c r="D397" s="7"/>
      <c r="E397" s="16"/>
      <c r="F397" s="59"/>
    </row>
    <row r="398" spans="1:6" x14ac:dyDescent="0.35">
      <c r="A398" s="15"/>
      <c r="B398" s="15"/>
      <c r="C398" s="7"/>
      <c r="D398" s="7"/>
      <c r="E398" s="16"/>
      <c r="F398" s="59"/>
    </row>
    <row r="399" spans="1:6" x14ac:dyDescent="0.35">
      <c r="A399" s="15"/>
      <c r="B399" s="15"/>
      <c r="C399" s="7"/>
      <c r="D399" s="7"/>
      <c r="E399" s="16"/>
      <c r="F399" s="59"/>
    </row>
    <row r="400" spans="1:6" x14ac:dyDescent="0.35">
      <c r="A400" s="15"/>
      <c r="B400" s="15"/>
      <c r="C400" s="7"/>
      <c r="D400" s="7"/>
      <c r="E400" s="16"/>
      <c r="F400" s="59"/>
    </row>
    <row r="401" spans="1:6" x14ac:dyDescent="0.35">
      <c r="A401" s="15"/>
      <c r="B401" s="15"/>
      <c r="C401" s="7"/>
      <c r="D401" s="7"/>
      <c r="E401" s="16"/>
      <c r="F401" s="59"/>
    </row>
    <row r="402" spans="1:6" x14ac:dyDescent="0.35">
      <c r="A402" s="15"/>
      <c r="B402" s="15"/>
      <c r="C402" s="7"/>
      <c r="D402" s="7"/>
      <c r="E402" s="16"/>
      <c r="F402" s="59"/>
    </row>
    <row r="403" spans="1:6" x14ac:dyDescent="0.35">
      <c r="A403" s="15"/>
      <c r="B403" s="15"/>
      <c r="C403" s="7"/>
      <c r="D403" s="7"/>
      <c r="E403" s="16"/>
      <c r="F403" s="59"/>
    </row>
    <row r="404" spans="1:6" x14ac:dyDescent="0.35">
      <c r="A404" s="15"/>
      <c r="B404" s="15"/>
      <c r="C404" s="7"/>
      <c r="D404" s="7"/>
      <c r="E404" s="16"/>
      <c r="F404" s="59"/>
    </row>
    <row r="405" spans="1:6" x14ac:dyDescent="0.35">
      <c r="A405" s="15"/>
      <c r="B405" s="15"/>
      <c r="C405" s="7"/>
      <c r="D405" s="7"/>
      <c r="E405" s="16"/>
      <c r="F405" s="59"/>
    </row>
    <row r="406" spans="1:6" x14ac:dyDescent="0.35">
      <c r="A406" s="15"/>
      <c r="B406" s="15"/>
      <c r="C406" s="7"/>
      <c r="D406" s="7"/>
      <c r="E406" s="16"/>
      <c r="F406" s="59"/>
    </row>
    <row r="407" spans="1:6" x14ac:dyDescent="0.35">
      <c r="A407" s="15"/>
      <c r="B407" s="15"/>
      <c r="C407" s="7"/>
      <c r="D407" s="7"/>
      <c r="E407" s="16"/>
      <c r="F407" s="59"/>
    </row>
    <row r="408" spans="1:6" x14ac:dyDescent="0.35">
      <c r="A408" s="15"/>
      <c r="B408" s="15"/>
      <c r="C408" s="7"/>
      <c r="D408" s="7"/>
      <c r="E408" s="16"/>
      <c r="F408" s="59"/>
    </row>
    <row r="409" spans="1:6" x14ac:dyDescent="0.35">
      <c r="A409" s="15"/>
      <c r="B409" s="15"/>
      <c r="C409" s="7"/>
      <c r="D409" s="7"/>
      <c r="E409" s="16"/>
      <c r="F409" s="59"/>
    </row>
    <row r="410" spans="1:6" x14ac:dyDescent="0.35">
      <c r="A410" s="15"/>
      <c r="B410" s="15"/>
      <c r="C410" s="7"/>
      <c r="D410" s="7"/>
      <c r="E410" s="16"/>
      <c r="F410" s="59"/>
    </row>
    <row r="411" spans="1:6" x14ac:dyDescent="0.35">
      <c r="A411" s="15"/>
      <c r="B411" s="15"/>
      <c r="C411" s="7"/>
      <c r="D411" s="7"/>
      <c r="E411" s="16"/>
      <c r="F411" s="59"/>
    </row>
    <row r="412" spans="1:6" x14ac:dyDescent="0.35">
      <c r="A412" s="15"/>
      <c r="B412" s="15"/>
      <c r="C412" s="7"/>
      <c r="D412" s="7"/>
      <c r="E412" s="16"/>
      <c r="F412" s="59"/>
    </row>
    <row r="413" spans="1:6" x14ac:dyDescent="0.35">
      <c r="A413" s="15"/>
      <c r="B413" s="15"/>
      <c r="C413" s="7"/>
      <c r="D413" s="7"/>
      <c r="E413" s="16"/>
      <c r="F413" s="59"/>
    </row>
    <row r="414" spans="1:6" x14ac:dyDescent="0.35">
      <c r="A414" s="15"/>
      <c r="B414" s="15"/>
      <c r="C414" s="7"/>
      <c r="D414" s="7"/>
      <c r="E414" s="16"/>
      <c r="F414" s="59"/>
    </row>
    <row r="415" spans="1:6" x14ac:dyDescent="0.35">
      <c r="A415" s="15"/>
      <c r="B415" s="15"/>
      <c r="C415" s="7"/>
      <c r="D415" s="7"/>
      <c r="E415" s="16"/>
      <c r="F415" s="59"/>
    </row>
    <row r="416" spans="1:6" x14ac:dyDescent="0.35">
      <c r="A416" s="21"/>
      <c r="B416" s="77"/>
      <c r="C416" s="11"/>
      <c r="D416" s="22"/>
      <c r="E416" s="7"/>
      <c r="F416" s="61"/>
    </row>
    <row r="417" spans="1:6" x14ac:dyDescent="0.35">
      <c r="A417" s="19"/>
      <c r="B417" s="76"/>
      <c r="C417" s="6"/>
      <c r="D417" s="20"/>
      <c r="E417" s="23"/>
      <c r="F417" s="60"/>
    </row>
    <row r="418" spans="1:6" x14ac:dyDescent="0.35">
      <c r="A418" s="19"/>
      <c r="B418" s="76"/>
      <c r="C418" s="6"/>
      <c r="D418" s="20"/>
      <c r="E418" s="7"/>
      <c r="F418" s="60"/>
    </row>
    <row r="419" spans="1:6" x14ac:dyDescent="0.35">
      <c r="A419" s="15"/>
      <c r="B419" s="15"/>
      <c r="C419" s="7"/>
      <c r="D419" s="7"/>
      <c r="E419" s="16"/>
      <c r="F419" s="59"/>
    </row>
    <row r="420" spans="1:6" ht="15.45" x14ac:dyDescent="0.4">
      <c r="A420" s="15"/>
      <c r="B420" s="72"/>
      <c r="C420" s="7"/>
      <c r="D420" s="7"/>
      <c r="E420" s="16"/>
      <c r="F420" s="59"/>
    </row>
    <row r="421" spans="1:6" x14ac:dyDescent="0.35">
      <c r="A421" s="15"/>
      <c r="B421" s="5"/>
      <c r="C421" s="7"/>
      <c r="D421" s="7"/>
      <c r="E421" s="16"/>
      <c r="F421" s="59"/>
    </row>
    <row r="422" spans="1:6" x14ac:dyDescent="0.35">
      <c r="A422" s="15"/>
      <c r="B422" s="75"/>
      <c r="C422" s="26"/>
      <c r="D422" s="7"/>
      <c r="E422" s="16"/>
      <c r="F422" s="59"/>
    </row>
    <row r="423" spans="1:6" x14ac:dyDescent="0.35">
      <c r="A423" s="15"/>
      <c r="B423" s="75"/>
      <c r="C423" s="7"/>
      <c r="D423" s="8"/>
      <c r="E423" s="16"/>
      <c r="F423" s="59"/>
    </row>
    <row r="424" spans="1:6" x14ac:dyDescent="0.35">
      <c r="A424" s="15"/>
      <c r="B424" s="15"/>
      <c r="C424" s="7"/>
      <c r="D424" s="8"/>
      <c r="E424" s="16"/>
      <c r="F424" s="59"/>
    </row>
    <row r="425" spans="1:6" x14ac:dyDescent="0.35">
      <c r="A425" s="15"/>
      <c r="B425" s="75"/>
      <c r="C425" s="7"/>
      <c r="D425" s="7"/>
      <c r="E425" s="16"/>
      <c r="F425" s="59"/>
    </row>
    <row r="426" spans="1:6" x14ac:dyDescent="0.35">
      <c r="A426" s="15"/>
      <c r="B426" s="75"/>
      <c r="C426" s="7"/>
      <c r="D426" s="8"/>
      <c r="E426" s="16"/>
      <c r="F426" s="59"/>
    </row>
    <row r="427" spans="1:6" x14ac:dyDescent="0.35">
      <c r="A427" s="15"/>
      <c r="B427" s="15"/>
      <c r="C427" s="7"/>
      <c r="D427" s="7"/>
      <c r="E427" s="16"/>
      <c r="F427" s="59"/>
    </row>
    <row r="428" spans="1:6" x14ac:dyDescent="0.35">
      <c r="A428" s="15"/>
      <c r="B428" s="15"/>
      <c r="C428" s="7"/>
      <c r="D428" s="7"/>
      <c r="E428" s="16"/>
      <c r="F428" s="59"/>
    </row>
    <row r="429" spans="1:6" x14ac:dyDescent="0.35">
      <c r="A429" s="15"/>
      <c r="B429" s="15"/>
      <c r="C429" s="7"/>
      <c r="D429" s="7"/>
      <c r="E429" s="16"/>
      <c r="F429" s="59"/>
    </row>
    <row r="430" spans="1:6" x14ac:dyDescent="0.35">
      <c r="A430" s="15"/>
      <c r="B430" s="75"/>
      <c r="C430" s="7"/>
      <c r="D430" s="7"/>
      <c r="E430" s="16"/>
      <c r="F430" s="59"/>
    </row>
    <row r="431" spans="1:6" x14ac:dyDescent="0.35">
      <c r="A431" s="15"/>
      <c r="B431" s="75"/>
      <c r="C431" s="7"/>
      <c r="D431" s="7"/>
      <c r="E431" s="16"/>
      <c r="F431" s="59"/>
    </row>
    <row r="432" spans="1:6" x14ac:dyDescent="0.35">
      <c r="A432" s="15"/>
      <c r="B432" s="75"/>
      <c r="C432" s="7"/>
      <c r="D432" s="8"/>
      <c r="E432" s="16"/>
      <c r="F432" s="59"/>
    </row>
    <row r="433" spans="1:6" x14ac:dyDescent="0.35">
      <c r="A433" s="15"/>
      <c r="B433" s="75"/>
      <c r="C433" s="7"/>
      <c r="D433" s="8"/>
      <c r="E433" s="16"/>
      <c r="F433" s="59"/>
    </row>
    <row r="434" spans="1:6" x14ac:dyDescent="0.35">
      <c r="A434" s="15"/>
      <c r="B434" s="75"/>
      <c r="C434" s="7"/>
      <c r="D434" s="8"/>
      <c r="E434" s="16"/>
      <c r="F434" s="59"/>
    </row>
    <row r="435" spans="1:6" x14ac:dyDescent="0.35">
      <c r="A435" s="15"/>
      <c r="B435" s="75"/>
      <c r="C435" s="7"/>
      <c r="D435" s="8"/>
      <c r="E435" s="16"/>
      <c r="F435" s="59"/>
    </row>
    <row r="436" spans="1:6" x14ac:dyDescent="0.35">
      <c r="A436" s="15"/>
      <c r="B436" s="75"/>
      <c r="C436" s="7"/>
      <c r="D436" s="7"/>
      <c r="E436" s="16"/>
      <c r="F436" s="59"/>
    </row>
    <row r="437" spans="1:6" x14ac:dyDescent="0.35">
      <c r="A437" s="15"/>
      <c r="B437" s="15"/>
      <c r="C437" s="7"/>
      <c r="D437" s="7"/>
      <c r="E437" s="16"/>
      <c r="F437" s="59"/>
    </row>
    <row r="438" spans="1:6" x14ac:dyDescent="0.35">
      <c r="A438" s="15"/>
      <c r="B438" s="15"/>
      <c r="C438" s="7"/>
      <c r="D438" s="7"/>
      <c r="E438" s="16"/>
      <c r="F438" s="59"/>
    </row>
    <row r="439" spans="1:6" x14ac:dyDescent="0.35">
      <c r="A439" s="15"/>
      <c r="B439" s="15"/>
      <c r="C439" s="7"/>
      <c r="D439" s="7"/>
      <c r="E439" s="16"/>
      <c r="F439" s="59"/>
    </row>
    <row r="440" spans="1:6" x14ac:dyDescent="0.35">
      <c r="A440" s="15"/>
      <c r="B440" s="15"/>
      <c r="C440" s="7"/>
      <c r="D440" s="7"/>
      <c r="E440" s="16"/>
      <c r="F440" s="59"/>
    </row>
    <row r="441" spans="1:6" x14ac:dyDescent="0.35">
      <c r="A441" s="15"/>
      <c r="B441" s="15"/>
      <c r="C441" s="7"/>
      <c r="D441" s="7"/>
      <c r="E441" s="16"/>
      <c r="F441" s="59"/>
    </row>
    <row r="442" spans="1:6" x14ac:dyDescent="0.35">
      <c r="A442" s="15"/>
      <c r="B442" s="15"/>
      <c r="C442" s="7"/>
      <c r="D442" s="7"/>
      <c r="E442" s="16"/>
      <c r="F442" s="59"/>
    </row>
    <row r="443" spans="1:6" x14ac:dyDescent="0.35">
      <c r="A443" s="15"/>
      <c r="B443" s="75"/>
      <c r="C443" s="7"/>
      <c r="D443" s="7"/>
      <c r="E443" s="16"/>
      <c r="F443" s="59"/>
    </row>
    <row r="444" spans="1:6" x14ac:dyDescent="0.35">
      <c r="A444" s="15"/>
      <c r="B444" s="75"/>
      <c r="C444" s="7"/>
      <c r="D444" s="8"/>
      <c r="E444" s="16"/>
      <c r="F444" s="59"/>
    </row>
    <row r="445" spans="1:6" x14ac:dyDescent="0.35">
      <c r="A445" s="15"/>
      <c r="B445" s="75"/>
      <c r="C445" s="7"/>
      <c r="D445" s="8"/>
      <c r="E445" s="16"/>
      <c r="F445" s="59"/>
    </row>
    <row r="446" spans="1:6" x14ac:dyDescent="0.35">
      <c r="A446" s="15"/>
      <c r="B446" s="75"/>
      <c r="C446" s="7"/>
      <c r="D446" s="8"/>
      <c r="E446" s="16"/>
      <c r="F446" s="59"/>
    </row>
    <row r="447" spans="1:6" x14ac:dyDescent="0.35">
      <c r="A447" s="15"/>
      <c r="B447" s="15"/>
      <c r="C447" s="7"/>
      <c r="D447" s="7"/>
      <c r="E447" s="16"/>
      <c r="F447" s="59"/>
    </row>
    <row r="448" spans="1:6" x14ac:dyDescent="0.35">
      <c r="A448" s="15"/>
      <c r="B448" s="15"/>
      <c r="C448" s="7"/>
      <c r="D448" s="7"/>
      <c r="E448" s="7"/>
      <c r="F448" s="59"/>
    </row>
    <row r="449" spans="1:6" x14ac:dyDescent="0.35">
      <c r="A449" s="15"/>
      <c r="B449" s="15"/>
      <c r="C449" s="7"/>
      <c r="D449" s="7"/>
      <c r="E449" s="7"/>
      <c r="F449" s="59"/>
    </row>
    <row r="450" spans="1:6" x14ac:dyDescent="0.35">
      <c r="A450" s="15"/>
      <c r="B450" s="15"/>
      <c r="C450" s="7"/>
      <c r="D450" s="7"/>
      <c r="E450" s="7"/>
      <c r="F450" s="59"/>
    </row>
    <row r="451" spans="1:6" x14ac:dyDescent="0.35">
      <c r="A451" s="15"/>
      <c r="B451" s="15"/>
      <c r="C451" s="7"/>
      <c r="D451" s="7"/>
      <c r="E451" s="7"/>
      <c r="F451" s="59"/>
    </row>
    <row r="452" spans="1:6" x14ac:dyDescent="0.35">
      <c r="A452" s="15"/>
      <c r="B452" s="15"/>
      <c r="C452" s="7"/>
      <c r="D452" s="7"/>
      <c r="E452" s="7"/>
      <c r="F452" s="59"/>
    </row>
    <row r="453" spans="1:6" x14ac:dyDescent="0.35">
      <c r="A453" s="15"/>
      <c r="B453" s="15"/>
      <c r="C453" s="7"/>
      <c r="D453" s="7"/>
      <c r="E453" s="7"/>
      <c r="F453" s="59"/>
    </row>
    <row r="454" spans="1:6" x14ac:dyDescent="0.35">
      <c r="A454" s="15"/>
      <c r="B454" s="75"/>
      <c r="C454" s="7"/>
      <c r="D454" s="8"/>
      <c r="E454" s="7"/>
      <c r="F454" s="59"/>
    </row>
    <row r="455" spans="1:6" x14ac:dyDescent="0.35">
      <c r="A455" s="15"/>
      <c r="B455" s="75"/>
      <c r="C455" s="7"/>
      <c r="D455" s="8"/>
      <c r="E455" s="16"/>
      <c r="F455" s="59"/>
    </row>
    <row r="456" spans="1:6" x14ac:dyDescent="0.35">
      <c r="A456" s="15"/>
      <c r="B456" s="15"/>
      <c r="C456" s="7"/>
      <c r="D456" s="8"/>
      <c r="E456" s="7"/>
      <c r="F456" s="59"/>
    </row>
    <row r="457" spans="1:6" x14ac:dyDescent="0.35">
      <c r="A457" s="15"/>
      <c r="B457" s="15"/>
      <c r="C457" s="7"/>
      <c r="D457" s="8"/>
      <c r="E457" s="7"/>
      <c r="F457" s="59"/>
    </row>
    <row r="458" spans="1:6" x14ac:dyDescent="0.35">
      <c r="A458" s="15"/>
      <c r="B458" s="15"/>
      <c r="C458" s="7"/>
      <c r="D458" s="8"/>
      <c r="E458" s="7"/>
      <c r="F458" s="59"/>
    </row>
    <row r="459" spans="1:6" x14ac:dyDescent="0.35">
      <c r="A459" s="15"/>
      <c r="B459" s="15"/>
      <c r="C459" s="7"/>
      <c r="D459" s="8"/>
      <c r="E459" s="7"/>
      <c r="F459" s="59"/>
    </row>
    <row r="460" spans="1:6" x14ac:dyDescent="0.35">
      <c r="A460" s="15"/>
      <c r="B460" s="15"/>
      <c r="C460" s="7"/>
      <c r="D460" s="8"/>
      <c r="E460" s="7"/>
      <c r="F460" s="59"/>
    </row>
    <row r="461" spans="1:6" x14ac:dyDescent="0.35">
      <c r="A461" s="15"/>
      <c r="B461" s="15"/>
      <c r="C461" s="7"/>
      <c r="D461" s="8"/>
      <c r="E461" s="7"/>
      <c r="F461" s="59"/>
    </row>
    <row r="462" spans="1:6" x14ac:dyDescent="0.35">
      <c r="A462" s="15"/>
      <c r="B462" s="75"/>
      <c r="C462" s="7"/>
      <c r="D462" s="8"/>
      <c r="E462" s="7"/>
      <c r="F462" s="59"/>
    </row>
    <row r="463" spans="1:6" x14ac:dyDescent="0.35">
      <c r="A463" s="15"/>
      <c r="B463" s="75"/>
      <c r="C463" s="7"/>
      <c r="D463" s="8"/>
      <c r="E463" s="7"/>
      <c r="F463" s="59"/>
    </row>
    <row r="464" spans="1:6" x14ac:dyDescent="0.35">
      <c r="A464" s="15"/>
      <c r="B464" s="75"/>
      <c r="C464" s="7"/>
      <c r="D464" s="8"/>
      <c r="E464" s="7"/>
      <c r="F464" s="59"/>
    </row>
    <row r="465" spans="1:6" x14ac:dyDescent="0.35">
      <c r="A465" s="15"/>
      <c r="B465" s="75"/>
      <c r="C465" s="7"/>
      <c r="D465" s="8"/>
      <c r="E465" s="7"/>
      <c r="F465" s="59"/>
    </row>
    <row r="466" spans="1:6" x14ac:dyDescent="0.35">
      <c r="A466" s="15"/>
      <c r="B466" s="75"/>
      <c r="C466" s="7"/>
      <c r="D466" s="8"/>
      <c r="E466" s="7"/>
      <c r="F466" s="59"/>
    </row>
    <row r="467" spans="1:6" x14ac:dyDescent="0.35">
      <c r="A467" s="15"/>
      <c r="B467" s="75"/>
      <c r="C467" s="7"/>
      <c r="D467" s="8"/>
      <c r="E467" s="7"/>
      <c r="F467" s="59"/>
    </row>
    <row r="468" spans="1:6" x14ac:dyDescent="0.35">
      <c r="A468" s="21"/>
      <c r="B468" s="77"/>
      <c r="C468" s="11"/>
      <c r="D468" s="22"/>
      <c r="E468" s="7"/>
      <c r="F468" s="61"/>
    </row>
    <row r="469" spans="1:6" x14ac:dyDescent="0.35">
      <c r="A469" s="19"/>
      <c r="B469" s="76"/>
      <c r="C469" s="6"/>
      <c r="D469" s="20"/>
      <c r="E469" s="23"/>
      <c r="F469" s="60"/>
    </row>
    <row r="470" spans="1:6" x14ac:dyDescent="0.35">
      <c r="A470" s="19"/>
      <c r="B470" s="76"/>
      <c r="C470" s="6"/>
      <c r="D470" s="20"/>
      <c r="E470" s="7"/>
      <c r="F470" s="60"/>
    </row>
    <row r="471" spans="1:6" x14ac:dyDescent="0.35">
      <c r="A471" s="15"/>
      <c r="B471" s="75"/>
      <c r="C471" s="7"/>
      <c r="D471" s="8"/>
      <c r="E471" s="7"/>
      <c r="F471" s="59"/>
    </row>
    <row r="472" spans="1:6" x14ac:dyDescent="0.35">
      <c r="A472" s="15"/>
      <c r="B472" s="15"/>
      <c r="C472" s="7"/>
      <c r="D472" s="7"/>
      <c r="E472" s="16"/>
      <c r="F472" s="59"/>
    </row>
    <row r="473" spans="1:6" x14ac:dyDescent="0.35">
      <c r="A473" s="15"/>
      <c r="B473" s="15"/>
      <c r="C473" s="8"/>
      <c r="D473" s="7"/>
      <c r="E473" s="16"/>
      <c r="F473" s="59"/>
    </row>
    <row r="474" spans="1:6" x14ac:dyDescent="0.35">
      <c r="A474" s="15"/>
      <c r="B474" s="15"/>
      <c r="C474" s="7"/>
      <c r="D474" s="7"/>
      <c r="E474" s="16"/>
      <c r="F474" s="59"/>
    </row>
    <row r="475" spans="1:6" x14ac:dyDescent="0.35">
      <c r="A475" s="15"/>
      <c r="B475" s="15"/>
      <c r="C475" s="8"/>
      <c r="D475" s="7"/>
      <c r="E475" s="16"/>
      <c r="F475" s="59"/>
    </row>
    <row r="476" spans="1:6" x14ac:dyDescent="0.35">
      <c r="A476" s="15"/>
      <c r="B476" s="73"/>
      <c r="C476" s="7"/>
      <c r="D476" s="7"/>
      <c r="E476" s="29"/>
      <c r="F476" s="59"/>
    </row>
    <row r="477" spans="1:6" x14ac:dyDescent="0.35">
      <c r="A477" s="15"/>
      <c r="B477" s="73"/>
      <c r="C477" s="7"/>
      <c r="D477" s="7"/>
      <c r="E477" s="29"/>
      <c r="F477" s="59"/>
    </row>
    <row r="478" spans="1:6" x14ac:dyDescent="0.35">
      <c r="A478" s="15"/>
      <c r="B478" s="73"/>
      <c r="C478" s="7"/>
      <c r="D478" s="7"/>
      <c r="E478" s="16"/>
      <c r="F478" s="59"/>
    </row>
    <row r="479" spans="1:6" x14ac:dyDescent="0.35">
      <c r="A479" s="15"/>
      <c r="B479" s="15"/>
      <c r="C479" s="7"/>
      <c r="D479" s="7"/>
      <c r="E479" s="16"/>
      <c r="F479" s="59"/>
    </row>
    <row r="480" spans="1:6" x14ac:dyDescent="0.35">
      <c r="A480" s="15"/>
      <c r="B480" s="15"/>
      <c r="C480" s="7"/>
      <c r="D480" s="7"/>
      <c r="E480" s="16"/>
      <c r="F480" s="59"/>
    </row>
    <row r="481" spans="1:6" x14ac:dyDescent="0.35">
      <c r="A481" s="15"/>
      <c r="B481" s="15"/>
      <c r="C481" s="26"/>
      <c r="D481" s="7"/>
      <c r="E481" s="16"/>
      <c r="F481" s="59"/>
    </row>
    <row r="482" spans="1:6" x14ac:dyDescent="0.35">
      <c r="A482" s="15"/>
      <c r="B482" s="15"/>
      <c r="C482" s="26"/>
      <c r="D482" s="7"/>
      <c r="E482" s="16"/>
      <c r="F482" s="59"/>
    </row>
    <row r="483" spans="1:6" x14ac:dyDescent="0.35">
      <c r="A483" s="15"/>
      <c r="B483" s="15"/>
      <c r="C483" s="26"/>
      <c r="D483" s="7"/>
      <c r="E483" s="16"/>
      <c r="F483" s="59"/>
    </row>
    <row r="484" spans="1:6" x14ac:dyDescent="0.35">
      <c r="A484" s="15"/>
      <c r="B484" s="15"/>
      <c r="C484" s="7"/>
      <c r="D484" s="7"/>
      <c r="E484" s="16"/>
      <c r="F484" s="59"/>
    </row>
    <row r="485" spans="1:6" x14ac:dyDescent="0.35">
      <c r="A485" s="15"/>
      <c r="B485" s="75"/>
      <c r="C485" s="7"/>
      <c r="D485" s="8"/>
      <c r="E485" s="16"/>
      <c r="F485" s="59"/>
    </row>
    <row r="486" spans="1:6" x14ac:dyDescent="0.35">
      <c r="A486" s="15"/>
      <c r="B486" s="75"/>
      <c r="C486" s="7"/>
      <c r="D486" s="8"/>
      <c r="E486" s="16"/>
      <c r="F486" s="59"/>
    </row>
    <row r="487" spans="1:6" x14ac:dyDescent="0.35">
      <c r="A487" s="15"/>
      <c r="B487" s="15"/>
      <c r="C487" s="7"/>
      <c r="D487" s="7"/>
      <c r="E487" s="16"/>
      <c r="F487" s="59"/>
    </row>
    <row r="488" spans="1:6" x14ac:dyDescent="0.35">
      <c r="A488" s="15"/>
      <c r="B488" s="15"/>
      <c r="C488" s="7"/>
      <c r="D488" s="8"/>
      <c r="E488" s="16"/>
      <c r="F488" s="59"/>
    </row>
    <row r="489" spans="1:6" x14ac:dyDescent="0.35">
      <c r="A489" s="15"/>
      <c r="B489" s="15"/>
      <c r="C489" s="7"/>
      <c r="D489" s="8"/>
      <c r="E489" s="16"/>
      <c r="F489" s="59"/>
    </row>
    <row r="490" spans="1:6" x14ac:dyDescent="0.35">
      <c r="A490" s="15"/>
      <c r="B490" s="15"/>
      <c r="C490" s="7"/>
      <c r="D490" s="8"/>
      <c r="E490" s="16"/>
      <c r="F490" s="59"/>
    </row>
    <row r="491" spans="1:6" x14ac:dyDescent="0.35">
      <c r="A491" s="15"/>
      <c r="B491" s="15"/>
      <c r="C491" s="26"/>
      <c r="D491" s="7"/>
      <c r="E491" s="16"/>
      <c r="F491" s="59"/>
    </row>
    <row r="492" spans="1:6" x14ac:dyDescent="0.35">
      <c r="A492" s="15"/>
      <c r="B492" s="15"/>
      <c r="C492" s="7"/>
      <c r="D492" s="7"/>
      <c r="E492" s="16"/>
      <c r="F492" s="59"/>
    </row>
    <row r="493" spans="1:6" x14ac:dyDescent="0.35">
      <c r="A493" s="15"/>
      <c r="B493" s="15"/>
      <c r="C493" s="7"/>
      <c r="D493" s="7"/>
      <c r="E493" s="16"/>
      <c r="F493" s="59"/>
    </row>
    <row r="494" spans="1:6" x14ac:dyDescent="0.35">
      <c r="A494" s="15"/>
      <c r="B494" s="15"/>
      <c r="C494" s="7"/>
      <c r="D494" s="7"/>
      <c r="E494" s="16"/>
      <c r="F494" s="59"/>
    </row>
    <row r="495" spans="1:6" x14ac:dyDescent="0.35">
      <c r="A495" s="15"/>
      <c r="B495" s="15"/>
      <c r="C495" s="7"/>
      <c r="D495" s="7"/>
      <c r="E495" s="16"/>
      <c r="F495" s="59"/>
    </row>
    <row r="496" spans="1:6" x14ac:dyDescent="0.35">
      <c r="A496" s="15"/>
      <c r="B496" s="15"/>
      <c r="C496" s="7"/>
      <c r="D496" s="7"/>
      <c r="E496" s="16"/>
      <c r="F496" s="59"/>
    </row>
    <row r="497" spans="1:6" x14ac:dyDescent="0.35">
      <c r="A497" s="15"/>
      <c r="B497" s="15"/>
      <c r="C497" s="7"/>
      <c r="D497" s="7"/>
      <c r="E497" s="16"/>
      <c r="F497" s="59"/>
    </row>
    <row r="498" spans="1:6" x14ac:dyDescent="0.35">
      <c r="A498" s="15"/>
      <c r="B498" s="15"/>
      <c r="C498" s="7"/>
      <c r="D498" s="7"/>
      <c r="E498" s="16"/>
      <c r="F498" s="59"/>
    </row>
    <row r="499" spans="1:6" x14ac:dyDescent="0.35">
      <c r="A499" s="15"/>
      <c r="B499" s="15"/>
      <c r="C499" s="7"/>
      <c r="D499" s="7"/>
      <c r="E499" s="16"/>
      <c r="F499" s="59"/>
    </row>
    <row r="500" spans="1:6" x14ac:dyDescent="0.35">
      <c r="A500" s="15"/>
      <c r="B500" s="15"/>
      <c r="C500" s="7"/>
      <c r="D500" s="7"/>
      <c r="E500" s="16"/>
      <c r="F500" s="59"/>
    </row>
    <row r="501" spans="1:6" x14ac:dyDescent="0.35">
      <c r="A501" s="15"/>
      <c r="B501" s="15"/>
      <c r="C501" s="7"/>
      <c r="D501" s="7"/>
      <c r="E501" s="16"/>
      <c r="F501" s="59"/>
    </row>
    <row r="502" spans="1:6" x14ac:dyDescent="0.35">
      <c r="A502" s="15"/>
      <c r="B502" s="15"/>
      <c r="C502" s="7"/>
      <c r="D502" s="7"/>
      <c r="E502" s="16"/>
      <c r="F502" s="59"/>
    </row>
    <row r="503" spans="1:6" x14ac:dyDescent="0.35">
      <c r="A503" s="15"/>
      <c r="B503" s="15"/>
      <c r="C503" s="7"/>
      <c r="D503" s="7"/>
      <c r="E503" s="16"/>
      <c r="F503" s="59"/>
    </row>
    <row r="504" spans="1:6" x14ac:dyDescent="0.35">
      <c r="A504" s="15"/>
      <c r="B504" s="15"/>
      <c r="C504" s="7"/>
      <c r="D504" s="7"/>
      <c r="E504" s="16"/>
      <c r="F504" s="59"/>
    </row>
    <row r="505" spans="1:6" x14ac:dyDescent="0.35">
      <c r="A505" s="15"/>
      <c r="B505" s="15"/>
      <c r="C505" s="7"/>
      <c r="D505" s="7"/>
      <c r="E505" s="16"/>
      <c r="F505" s="59"/>
    </row>
    <row r="506" spans="1:6" x14ac:dyDescent="0.35">
      <c r="A506" s="15"/>
      <c r="B506" s="15"/>
      <c r="C506" s="7"/>
      <c r="D506" s="7"/>
      <c r="E506" s="16"/>
      <c r="F506" s="59"/>
    </row>
    <row r="507" spans="1:6" x14ac:dyDescent="0.35">
      <c r="A507" s="15"/>
      <c r="B507" s="15"/>
      <c r="C507" s="7"/>
      <c r="D507" s="7"/>
      <c r="E507" s="16"/>
      <c r="F507" s="59"/>
    </row>
    <row r="508" spans="1:6" x14ac:dyDescent="0.35">
      <c r="A508" s="15"/>
      <c r="B508" s="15"/>
      <c r="C508" s="7"/>
      <c r="D508" s="7"/>
      <c r="E508" s="16"/>
      <c r="F508" s="59"/>
    </row>
    <row r="509" spans="1:6" x14ac:dyDescent="0.35">
      <c r="A509" s="15"/>
      <c r="B509" s="15"/>
      <c r="C509" s="7"/>
      <c r="D509" s="7"/>
      <c r="E509" s="16"/>
      <c r="F509" s="59"/>
    </row>
    <row r="510" spans="1:6" x14ac:dyDescent="0.35">
      <c r="A510" s="15"/>
      <c r="B510" s="15"/>
      <c r="C510" s="7"/>
      <c r="D510" s="7"/>
      <c r="E510" s="16"/>
      <c r="F510" s="59"/>
    </row>
    <row r="511" spans="1:6" x14ac:dyDescent="0.35">
      <c r="A511" s="15"/>
      <c r="B511" s="15"/>
      <c r="C511" s="7"/>
      <c r="D511" s="7"/>
      <c r="E511" s="16"/>
      <c r="F511" s="59"/>
    </row>
    <row r="512" spans="1:6" x14ac:dyDescent="0.35">
      <c r="A512" s="15"/>
      <c r="B512" s="15"/>
      <c r="C512" s="7"/>
      <c r="D512" s="7"/>
      <c r="E512" s="16"/>
      <c r="F512" s="59"/>
    </row>
    <row r="513" spans="1:6" x14ac:dyDescent="0.35">
      <c r="A513" s="15"/>
      <c r="B513" s="15"/>
      <c r="C513" s="7"/>
      <c r="D513" s="7"/>
      <c r="E513" s="16"/>
      <c r="F513" s="59"/>
    </row>
    <row r="514" spans="1:6" x14ac:dyDescent="0.35">
      <c r="A514" s="15"/>
      <c r="B514" s="15"/>
      <c r="C514" s="7"/>
      <c r="D514" s="7"/>
      <c r="E514" s="16"/>
      <c r="F514" s="59"/>
    </row>
    <row r="515" spans="1:6" x14ac:dyDescent="0.35">
      <c r="A515" s="15"/>
      <c r="B515" s="15"/>
      <c r="C515" s="7"/>
      <c r="D515" s="7"/>
      <c r="E515" s="16"/>
      <c r="F515" s="59"/>
    </row>
    <row r="516" spans="1:6" x14ac:dyDescent="0.35">
      <c r="A516" s="15"/>
      <c r="B516" s="15"/>
      <c r="C516" s="7"/>
      <c r="D516" s="7"/>
      <c r="E516" s="16"/>
      <c r="F516" s="59"/>
    </row>
    <row r="517" spans="1:6" x14ac:dyDescent="0.35">
      <c r="A517" s="15"/>
      <c r="B517" s="15"/>
      <c r="C517" s="7"/>
      <c r="D517" s="7"/>
      <c r="E517" s="16"/>
      <c r="F517" s="59"/>
    </row>
    <row r="518" spans="1:6" x14ac:dyDescent="0.35">
      <c r="A518" s="15"/>
      <c r="B518" s="15"/>
      <c r="C518" s="7"/>
      <c r="D518" s="7"/>
      <c r="E518" s="16"/>
      <c r="F518" s="59"/>
    </row>
    <row r="519" spans="1:6" x14ac:dyDescent="0.35">
      <c r="A519" s="15"/>
      <c r="B519" s="15"/>
      <c r="C519" s="7"/>
      <c r="D519" s="7"/>
      <c r="E519" s="16"/>
      <c r="F519" s="59"/>
    </row>
    <row r="520" spans="1:6" x14ac:dyDescent="0.35">
      <c r="A520" s="21"/>
      <c r="B520" s="77"/>
      <c r="C520" s="11"/>
      <c r="D520" s="22"/>
      <c r="E520" s="7"/>
      <c r="F520" s="61"/>
    </row>
    <row r="521" spans="1:6" x14ac:dyDescent="0.35">
      <c r="A521" s="19"/>
      <c r="B521" s="76"/>
      <c r="C521" s="6"/>
      <c r="D521" s="20"/>
      <c r="E521" s="23"/>
      <c r="F521" s="60"/>
    </row>
    <row r="522" spans="1:6" x14ac:dyDescent="0.35">
      <c r="A522" s="19"/>
      <c r="B522" s="76"/>
      <c r="C522" s="6"/>
      <c r="D522" s="20"/>
      <c r="E522" s="7"/>
      <c r="F522" s="60"/>
    </row>
    <row r="523" spans="1:6" x14ac:dyDescent="0.35">
      <c r="A523" s="15"/>
      <c r="B523" s="15"/>
      <c r="C523" s="7"/>
      <c r="D523" s="7"/>
      <c r="E523" s="16"/>
      <c r="F523" s="59"/>
    </row>
    <row r="524" spans="1:6" ht="15.45" x14ac:dyDescent="0.4">
      <c r="A524" s="15"/>
      <c r="B524" s="72"/>
      <c r="C524" s="7"/>
      <c r="D524" s="7"/>
      <c r="E524" s="16"/>
      <c r="F524" s="59"/>
    </row>
    <row r="525" spans="1:6" x14ac:dyDescent="0.35">
      <c r="A525" s="15"/>
      <c r="B525" s="74"/>
      <c r="C525" s="7"/>
      <c r="D525" s="7"/>
      <c r="E525" s="16"/>
      <c r="F525" s="59"/>
    </row>
    <row r="526" spans="1:6" x14ac:dyDescent="0.35">
      <c r="A526" s="15"/>
      <c r="B526" s="78"/>
      <c r="C526" s="7"/>
      <c r="D526" s="7"/>
      <c r="E526" s="16"/>
      <c r="F526" s="59"/>
    </row>
    <row r="527" spans="1:6" x14ac:dyDescent="0.35">
      <c r="A527" s="15"/>
      <c r="B527" s="15"/>
      <c r="C527" s="7"/>
      <c r="D527" s="7"/>
      <c r="E527" s="16"/>
      <c r="F527" s="59"/>
    </row>
    <row r="528" spans="1:6" x14ac:dyDescent="0.35">
      <c r="A528" s="15"/>
      <c r="B528" s="15"/>
      <c r="C528" s="8"/>
      <c r="D528" s="7"/>
      <c r="E528" s="16"/>
      <c r="F528" s="59"/>
    </row>
    <row r="529" spans="1:6" x14ac:dyDescent="0.35">
      <c r="A529" s="15"/>
      <c r="B529" s="15"/>
      <c r="C529" s="7"/>
      <c r="D529" s="7"/>
      <c r="E529" s="16"/>
      <c r="F529" s="59"/>
    </row>
    <row r="530" spans="1:6" x14ac:dyDescent="0.35">
      <c r="A530" s="15"/>
      <c r="B530" s="15"/>
      <c r="C530" s="8"/>
      <c r="D530" s="7"/>
      <c r="E530" s="16"/>
      <c r="F530" s="59"/>
    </row>
    <row r="531" spans="1:6" x14ac:dyDescent="0.35">
      <c r="A531" s="15"/>
      <c r="B531" s="15"/>
      <c r="C531" s="8"/>
      <c r="D531" s="7"/>
      <c r="E531" s="16"/>
      <c r="F531" s="59"/>
    </row>
    <row r="532" spans="1:6" x14ac:dyDescent="0.35">
      <c r="A532" s="15"/>
      <c r="B532" s="15"/>
      <c r="C532" s="7"/>
      <c r="D532" s="8"/>
      <c r="E532" s="16"/>
      <c r="F532" s="59"/>
    </row>
    <row r="533" spans="1:6" x14ac:dyDescent="0.35">
      <c r="A533" s="15"/>
      <c r="B533" s="15"/>
      <c r="C533" s="7"/>
      <c r="D533" s="8"/>
      <c r="E533" s="16"/>
      <c r="F533" s="59"/>
    </row>
    <row r="534" spans="1:6" x14ac:dyDescent="0.35">
      <c r="A534" s="15"/>
      <c r="B534" s="15"/>
      <c r="C534" s="7"/>
      <c r="D534" s="8"/>
      <c r="E534" s="16"/>
      <c r="F534" s="59"/>
    </row>
    <row r="535" spans="1:6" x14ac:dyDescent="0.35">
      <c r="A535" s="15"/>
      <c r="B535" s="15"/>
      <c r="C535" s="7"/>
      <c r="D535" s="8"/>
      <c r="E535" s="16"/>
      <c r="F535" s="59"/>
    </row>
    <row r="536" spans="1:6" x14ac:dyDescent="0.35">
      <c r="A536" s="15"/>
      <c r="B536" s="15"/>
      <c r="C536" s="7"/>
      <c r="D536" s="8"/>
      <c r="E536" s="16"/>
      <c r="F536" s="59"/>
    </row>
    <row r="537" spans="1:6" x14ac:dyDescent="0.35">
      <c r="A537" s="15"/>
      <c r="B537" s="15"/>
      <c r="C537" s="7"/>
      <c r="D537" s="8"/>
      <c r="E537" s="16"/>
      <c r="F537" s="59"/>
    </row>
    <row r="538" spans="1:6" x14ac:dyDescent="0.35">
      <c r="A538" s="15"/>
      <c r="B538" s="15"/>
      <c r="C538" s="7"/>
      <c r="D538" s="8"/>
      <c r="E538" s="16"/>
      <c r="F538" s="59"/>
    </row>
    <row r="539" spans="1:6" x14ac:dyDescent="0.35">
      <c r="A539" s="15"/>
      <c r="B539" s="15"/>
      <c r="C539" s="7"/>
      <c r="D539" s="8"/>
      <c r="E539" s="16"/>
      <c r="F539" s="59"/>
    </row>
    <row r="540" spans="1:6" x14ac:dyDescent="0.35">
      <c r="A540" s="15"/>
      <c r="B540" s="15"/>
      <c r="C540" s="7"/>
      <c r="D540" s="8"/>
      <c r="E540" s="16"/>
      <c r="F540" s="59"/>
    </row>
    <row r="541" spans="1:6" x14ac:dyDescent="0.35">
      <c r="A541" s="15"/>
      <c r="B541" s="15"/>
      <c r="C541" s="7"/>
      <c r="D541" s="7"/>
      <c r="E541" s="16"/>
      <c r="F541" s="59"/>
    </row>
    <row r="542" spans="1:6" x14ac:dyDescent="0.35">
      <c r="A542" s="15"/>
      <c r="B542" s="15"/>
      <c r="C542" s="7"/>
      <c r="D542" s="8"/>
      <c r="E542" s="16"/>
      <c r="F542" s="59"/>
    </row>
    <row r="543" spans="1:6" x14ac:dyDescent="0.35">
      <c r="A543" s="15"/>
      <c r="B543" s="15"/>
      <c r="C543" s="7"/>
      <c r="D543" s="7"/>
      <c r="E543" s="16"/>
      <c r="F543" s="59"/>
    </row>
    <row r="544" spans="1:6" x14ac:dyDescent="0.35">
      <c r="A544" s="15"/>
      <c r="B544" s="15"/>
      <c r="C544" s="7"/>
      <c r="D544" s="8"/>
      <c r="E544" s="16"/>
      <c r="F544" s="59"/>
    </row>
    <row r="545" spans="1:6" x14ac:dyDescent="0.35">
      <c r="A545" s="15"/>
      <c r="B545" s="15"/>
      <c r="C545" s="7"/>
      <c r="D545" s="8"/>
      <c r="E545" s="16"/>
      <c r="F545" s="59"/>
    </row>
    <row r="546" spans="1:6" x14ac:dyDescent="0.35">
      <c r="A546" s="15"/>
      <c r="B546" s="15"/>
      <c r="C546" s="7"/>
      <c r="D546" s="8"/>
      <c r="E546" s="16"/>
      <c r="F546" s="59"/>
    </row>
    <row r="547" spans="1:6" x14ac:dyDescent="0.35">
      <c r="A547" s="15"/>
      <c r="B547" s="15"/>
      <c r="C547" s="7"/>
      <c r="D547" s="8"/>
      <c r="E547" s="16"/>
      <c r="F547" s="59"/>
    </row>
    <row r="548" spans="1:6" x14ac:dyDescent="0.35">
      <c r="A548" s="15"/>
      <c r="B548" s="74"/>
      <c r="C548" s="7"/>
      <c r="D548" s="7"/>
      <c r="E548" s="16"/>
      <c r="F548" s="59"/>
    </row>
    <row r="549" spans="1:6" x14ac:dyDescent="0.35">
      <c r="A549" s="15"/>
      <c r="B549" s="15"/>
      <c r="C549" s="7"/>
      <c r="D549" s="7"/>
      <c r="E549" s="16"/>
      <c r="F549" s="59"/>
    </row>
    <row r="550" spans="1:6" x14ac:dyDescent="0.35">
      <c r="A550" s="15"/>
      <c r="B550" s="75"/>
      <c r="C550" s="7"/>
      <c r="D550" s="8"/>
      <c r="E550" s="16"/>
      <c r="F550" s="59"/>
    </row>
    <row r="551" spans="1:6" x14ac:dyDescent="0.35">
      <c r="A551" s="15"/>
      <c r="B551" s="75"/>
      <c r="C551" s="7"/>
      <c r="D551" s="8"/>
      <c r="E551" s="16"/>
      <c r="F551" s="59"/>
    </row>
    <row r="552" spans="1:6" x14ac:dyDescent="0.35">
      <c r="A552" s="15"/>
      <c r="B552" s="75"/>
      <c r="C552" s="7"/>
      <c r="D552" s="8"/>
      <c r="E552" s="16"/>
      <c r="F552" s="59"/>
    </row>
    <row r="553" spans="1:6" x14ac:dyDescent="0.35">
      <c r="A553" s="15"/>
      <c r="B553" s="75"/>
      <c r="C553" s="7"/>
      <c r="D553" s="8"/>
      <c r="E553" s="16"/>
      <c r="F553" s="59"/>
    </row>
    <row r="554" spans="1:6" x14ac:dyDescent="0.35">
      <c r="A554" s="15"/>
      <c r="B554" s="15"/>
      <c r="C554" s="7"/>
      <c r="D554" s="8"/>
      <c r="E554" s="16"/>
      <c r="F554" s="59"/>
    </row>
    <row r="555" spans="1:6" x14ac:dyDescent="0.35">
      <c r="A555" s="15"/>
      <c r="B555" s="15"/>
      <c r="C555" s="7"/>
      <c r="D555" s="8"/>
      <c r="E555" s="16"/>
      <c r="F555" s="59"/>
    </row>
    <row r="556" spans="1:6" x14ac:dyDescent="0.35">
      <c r="A556" s="15"/>
      <c r="B556" s="15"/>
      <c r="C556" s="7"/>
      <c r="D556" s="8"/>
      <c r="E556" s="16"/>
      <c r="F556" s="59"/>
    </row>
    <row r="557" spans="1:6" x14ac:dyDescent="0.35">
      <c r="A557" s="15"/>
      <c r="B557" s="15"/>
      <c r="C557" s="7"/>
      <c r="D557" s="8"/>
      <c r="E557" s="16"/>
      <c r="F557" s="59"/>
    </row>
    <row r="558" spans="1:6" x14ac:dyDescent="0.35">
      <c r="A558" s="15"/>
      <c r="B558" s="15"/>
      <c r="C558" s="7"/>
      <c r="D558" s="8"/>
      <c r="E558" s="16"/>
      <c r="F558" s="59"/>
    </row>
    <row r="559" spans="1:6" x14ac:dyDescent="0.35">
      <c r="A559" s="15"/>
      <c r="B559" s="15"/>
      <c r="C559" s="7"/>
      <c r="D559" s="8"/>
      <c r="E559" s="16"/>
      <c r="F559" s="59"/>
    </row>
    <row r="560" spans="1:6" x14ac:dyDescent="0.35">
      <c r="A560" s="15"/>
      <c r="B560" s="15"/>
      <c r="C560" s="7"/>
      <c r="D560" s="8"/>
      <c r="E560" s="16"/>
      <c r="F560" s="59"/>
    </row>
    <row r="561" spans="1:6" x14ac:dyDescent="0.35">
      <c r="A561" s="15"/>
      <c r="B561" s="15"/>
      <c r="C561" s="7"/>
      <c r="D561" s="8"/>
      <c r="E561" s="16"/>
      <c r="F561" s="59"/>
    </row>
    <row r="562" spans="1:6" x14ac:dyDescent="0.35">
      <c r="A562" s="15"/>
      <c r="B562" s="15"/>
      <c r="C562" s="7"/>
      <c r="D562" s="8"/>
      <c r="E562" s="16"/>
      <c r="F562" s="59"/>
    </row>
    <row r="563" spans="1:6" x14ac:dyDescent="0.35">
      <c r="A563" s="15"/>
      <c r="B563" s="15"/>
      <c r="C563" s="7"/>
      <c r="D563" s="8"/>
      <c r="E563" s="16"/>
      <c r="F563" s="59"/>
    </row>
    <row r="564" spans="1:6" x14ac:dyDescent="0.35">
      <c r="A564" s="15"/>
      <c r="B564" s="15"/>
      <c r="C564" s="7"/>
      <c r="D564" s="8"/>
      <c r="E564" s="16"/>
      <c r="F564" s="59"/>
    </row>
    <row r="565" spans="1:6" x14ac:dyDescent="0.35">
      <c r="A565" s="15"/>
      <c r="B565" s="15"/>
      <c r="C565" s="7"/>
      <c r="D565" s="8"/>
      <c r="E565" s="16"/>
      <c r="F565" s="59"/>
    </row>
    <row r="566" spans="1:6" x14ac:dyDescent="0.35">
      <c r="A566" s="15"/>
      <c r="B566" s="15"/>
      <c r="C566" s="7"/>
      <c r="D566" s="8"/>
      <c r="E566" s="16"/>
      <c r="F566" s="59"/>
    </row>
    <row r="567" spans="1:6" x14ac:dyDescent="0.35">
      <c r="A567" s="15"/>
      <c r="B567" s="15"/>
      <c r="C567" s="7"/>
      <c r="D567" s="8"/>
      <c r="E567" s="16"/>
      <c r="F567" s="59"/>
    </row>
    <row r="568" spans="1:6" x14ac:dyDescent="0.35">
      <c r="A568" s="15"/>
      <c r="B568" s="15"/>
      <c r="C568" s="7"/>
      <c r="D568" s="8"/>
      <c r="E568" s="16"/>
      <c r="F568" s="59"/>
    </row>
    <row r="569" spans="1:6" x14ac:dyDescent="0.35">
      <c r="A569" s="15"/>
      <c r="B569" s="15"/>
      <c r="C569" s="7"/>
      <c r="D569" s="8"/>
      <c r="E569" s="16"/>
      <c r="F569" s="59"/>
    </row>
    <row r="570" spans="1:6" x14ac:dyDescent="0.35">
      <c r="A570" s="15"/>
      <c r="B570" s="15"/>
      <c r="C570" s="7"/>
      <c r="D570" s="8"/>
      <c r="E570" s="16"/>
      <c r="F570" s="59"/>
    </row>
    <row r="571" spans="1:6" x14ac:dyDescent="0.35">
      <c r="A571" s="15"/>
      <c r="B571" s="15"/>
      <c r="C571" s="7"/>
      <c r="D571" s="8"/>
      <c r="E571" s="16"/>
      <c r="F571" s="59"/>
    </row>
    <row r="572" spans="1:6" x14ac:dyDescent="0.35">
      <c r="A572" s="21"/>
      <c r="B572" s="77"/>
      <c r="C572" s="11"/>
      <c r="D572" s="22"/>
      <c r="E572" s="7"/>
      <c r="F572" s="61"/>
    </row>
    <row r="573" spans="1:6" x14ac:dyDescent="0.35">
      <c r="A573" s="19"/>
      <c r="B573" s="76"/>
      <c r="C573" s="6"/>
      <c r="D573" s="20"/>
      <c r="E573" s="23"/>
      <c r="F573" s="60"/>
    </row>
    <row r="574" spans="1:6" x14ac:dyDescent="0.35">
      <c r="A574" s="19"/>
      <c r="B574" s="76"/>
      <c r="C574" s="6"/>
      <c r="D574" s="20"/>
      <c r="E574" s="7"/>
      <c r="F574" s="60"/>
    </row>
    <row r="575" spans="1:6" x14ac:dyDescent="0.35">
      <c r="A575" s="15"/>
      <c r="B575" s="15"/>
      <c r="C575" s="7"/>
      <c r="D575" s="7"/>
      <c r="E575" s="16"/>
      <c r="F575" s="59"/>
    </row>
    <row r="576" spans="1:6" ht="15.45" x14ac:dyDescent="0.4">
      <c r="A576" s="15"/>
      <c r="B576" s="72"/>
      <c r="C576" s="7"/>
      <c r="D576" s="7"/>
      <c r="E576" s="16"/>
      <c r="F576" s="59"/>
    </row>
    <row r="577" spans="1:6" x14ac:dyDescent="0.35">
      <c r="A577" s="15"/>
      <c r="B577" s="15"/>
      <c r="C577" s="7"/>
      <c r="D577" s="7"/>
      <c r="E577" s="16"/>
      <c r="F577" s="59"/>
    </row>
    <row r="578" spans="1:6" x14ac:dyDescent="0.35">
      <c r="A578" s="15"/>
      <c r="B578" s="74"/>
      <c r="C578" s="7"/>
      <c r="D578" s="7"/>
      <c r="E578" s="16"/>
      <c r="F578" s="59"/>
    </row>
    <row r="579" spans="1:6" x14ac:dyDescent="0.35">
      <c r="A579" s="15"/>
      <c r="B579" s="15"/>
      <c r="C579" s="7"/>
      <c r="D579" s="7"/>
      <c r="E579" s="16"/>
      <c r="F579" s="59"/>
    </row>
    <row r="580" spans="1:6" x14ac:dyDescent="0.35">
      <c r="A580" s="15"/>
      <c r="B580" s="15"/>
      <c r="C580" s="7"/>
      <c r="D580" s="7"/>
      <c r="E580" s="16"/>
      <c r="F580" s="59"/>
    </row>
    <row r="581" spans="1:6" x14ac:dyDescent="0.35">
      <c r="A581" s="15"/>
      <c r="B581" s="15"/>
      <c r="C581" s="7"/>
      <c r="D581" s="7"/>
      <c r="E581" s="16"/>
      <c r="F581" s="59"/>
    </row>
    <row r="582" spans="1:6" x14ac:dyDescent="0.35">
      <c r="A582" s="15" t="s">
        <v>9</v>
      </c>
      <c r="B582" s="15"/>
      <c r="C582" s="7"/>
      <c r="D582" s="7"/>
      <c r="E582" s="16"/>
      <c r="F582" s="59"/>
    </row>
    <row r="583" spans="1:6" x14ac:dyDescent="0.35">
      <c r="A583" s="15"/>
      <c r="B583" s="15"/>
      <c r="C583" s="7"/>
      <c r="D583" s="7"/>
      <c r="E583" s="16"/>
      <c r="F583" s="59"/>
    </row>
    <row r="584" spans="1:6" x14ac:dyDescent="0.35">
      <c r="A584" s="15" t="s">
        <v>10</v>
      </c>
      <c r="B584" s="15"/>
      <c r="C584" s="7"/>
      <c r="D584" s="7"/>
      <c r="E584" s="16"/>
      <c r="F584" s="59"/>
    </row>
    <row r="585" spans="1:6" x14ac:dyDescent="0.35">
      <c r="A585" s="15"/>
      <c r="B585" s="15"/>
      <c r="C585" s="7"/>
      <c r="D585" s="7"/>
      <c r="E585" s="16"/>
      <c r="F585" s="59"/>
    </row>
    <row r="586" spans="1:6" x14ac:dyDescent="0.35">
      <c r="A586" s="15"/>
      <c r="B586" s="15"/>
      <c r="C586" s="7"/>
      <c r="D586" s="8"/>
      <c r="E586" s="16"/>
      <c r="F586" s="59"/>
    </row>
    <row r="587" spans="1:6" x14ac:dyDescent="0.35">
      <c r="A587" s="15"/>
      <c r="B587" s="15"/>
      <c r="C587" s="7"/>
      <c r="D587" s="7"/>
      <c r="E587" s="16"/>
      <c r="F587" s="59"/>
    </row>
    <row r="588" spans="1:6" x14ac:dyDescent="0.35">
      <c r="A588" s="15"/>
      <c r="B588" s="15"/>
      <c r="C588" s="7"/>
      <c r="D588" s="8"/>
      <c r="E588" s="16"/>
      <c r="F588" s="59"/>
    </row>
    <row r="589" spans="1:6" x14ac:dyDescent="0.35">
      <c r="A589" s="15"/>
      <c r="B589" s="15"/>
      <c r="C589" s="7"/>
      <c r="D589" s="8"/>
      <c r="E589" s="16"/>
      <c r="F589" s="59"/>
    </row>
    <row r="590" spans="1:6" x14ac:dyDescent="0.35">
      <c r="A590" s="15"/>
      <c r="B590" s="15"/>
      <c r="C590" s="7"/>
      <c r="D590" s="8"/>
      <c r="E590" s="16"/>
      <c r="F590" s="59"/>
    </row>
    <row r="591" spans="1:6" x14ac:dyDescent="0.35">
      <c r="A591" s="15"/>
      <c r="B591" s="15"/>
      <c r="C591" s="7"/>
      <c r="D591" s="8"/>
      <c r="E591" s="16"/>
      <c r="F591" s="59"/>
    </row>
    <row r="592" spans="1:6" x14ac:dyDescent="0.35">
      <c r="A592" s="15"/>
      <c r="B592" s="15"/>
      <c r="C592" s="7"/>
      <c r="D592" s="7"/>
      <c r="E592" s="16"/>
      <c r="F592" s="59"/>
    </row>
    <row r="593" spans="1:6" x14ac:dyDescent="0.35">
      <c r="A593" s="15"/>
      <c r="B593" s="15"/>
      <c r="C593" s="8"/>
      <c r="D593" s="7"/>
      <c r="E593" s="16"/>
      <c r="F593" s="59"/>
    </row>
    <row r="594" spans="1:6" x14ac:dyDescent="0.35">
      <c r="A594" s="15"/>
      <c r="B594" s="15"/>
      <c r="C594" s="7"/>
      <c r="D594" s="7"/>
      <c r="E594" s="16"/>
      <c r="F594" s="59"/>
    </row>
    <row r="595" spans="1:6" x14ac:dyDescent="0.35">
      <c r="A595" s="15" t="s">
        <v>11</v>
      </c>
      <c r="B595" s="15"/>
      <c r="C595" s="8"/>
      <c r="D595" s="7"/>
      <c r="E595" s="16"/>
      <c r="F595" s="59"/>
    </row>
    <row r="596" spans="1:6" x14ac:dyDescent="0.35">
      <c r="A596" s="15"/>
      <c r="B596" s="15"/>
      <c r="C596" s="7"/>
      <c r="D596" s="7"/>
      <c r="E596" s="16"/>
      <c r="F596" s="59"/>
    </row>
    <row r="597" spans="1:6" x14ac:dyDescent="0.35">
      <c r="A597" s="15" t="s">
        <v>12</v>
      </c>
      <c r="B597" s="73"/>
      <c r="C597" s="7"/>
      <c r="D597" s="7"/>
      <c r="E597" s="29"/>
      <c r="F597" s="59"/>
    </row>
    <row r="598" spans="1:6" x14ac:dyDescent="0.35">
      <c r="A598" s="15"/>
      <c r="B598" s="73"/>
      <c r="C598" s="7"/>
      <c r="D598" s="7"/>
      <c r="E598" s="29"/>
      <c r="F598" s="59"/>
    </row>
    <row r="599" spans="1:6" x14ac:dyDescent="0.35">
      <c r="A599" s="15" t="s">
        <v>17</v>
      </c>
      <c r="B599" s="73"/>
      <c r="C599" s="7"/>
      <c r="D599" s="7"/>
      <c r="E599" s="29"/>
      <c r="F599" s="59"/>
    </row>
    <row r="600" spans="1:6" x14ac:dyDescent="0.35">
      <c r="A600" s="15"/>
      <c r="B600" s="15"/>
      <c r="C600" s="7"/>
      <c r="D600" s="7"/>
      <c r="E600" s="29"/>
      <c r="F600" s="59"/>
    </row>
    <row r="601" spans="1:6" x14ac:dyDescent="0.35">
      <c r="A601" s="15" t="s">
        <v>13</v>
      </c>
      <c r="B601" s="15"/>
      <c r="C601" s="7"/>
      <c r="D601" s="7"/>
      <c r="E601" s="17"/>
      <c r="F601" s="59"/>
    </row>
    <row r="602" spans="1:6" x14ac:dyDescent="0.35">
      <c r="A602" s="15"/>
      <c r="B602" s="73"/>
      <c r="C602" s="7"/>
      <c r="D602" s="7"/>
      <c r="E602" s="29"/>
      <c r="F602" s="59"/>
    </row>
    <row r="603" spans="1:6" x14ac:dyDescent="0.35">
      <c r="A603" s="15"/>
      <c r="B603" s="73"/>
      <c r="C603" s="7"/>
      <c r="D603" s="7"/>
      <c r="E603" s="29"/>
      <c r="F603" s="59"/>
    </row>
    <row r="604" spans="1:6" x14ac:dyDescent="0.35">
      <c r="A604" s="15"/>
      <c r="B604" s="73"/>
      <c r="C604" s="7"/>
      <c r="D604" s="7"/>
      <c r="E604" s="29"/>
      <c r="F604" s="59"/>
    </row>
    <row r="605" spans="1:6" x14ac:dyDescent="0.35">
      <c r="A605" s="15"/>
      <c r="B605" s="15"/>
      <c r="C605" s="7"/>
      <c r="D605" s="7"/>
      <c r="E605" s="29"/>
      <c r="F605" s="59"/>
    </row>
    <row r="606" spans="1:6" x14ac:dyDescent="0.35">
      <c r="A606" s="15"/>
      <c r="B606" s="15"/>
      <c r="C606" s="7"/>
      <c r="D606" s="7"/>
      <c r="E606" s="17"/>
      <c r="F606" s="59"/>
    </row>
    <row r="607" spans="1:6" x14ac:dyDescent="0.35">
      <c r="A607" s="15"/>
      <c r="B607" s="73"/>
      <c r="C607" s="7"/>
      <c r="D607" s="7"/>
      <c r="E607" s="29"/>
      <c r="F607" s="59"/>
    </row>
    <row r="608" spans="1:6" x14ac:dyDescent="0.35">
      <c r="A608" s="15" t="s">
        <v>14</v>
      </c>
      <c r="B608" s="5"/>
      <c r="C608" s="7"/>
      <c r="D608" s="7"/>
      <c r="E608" s="16"/>
      <c r="F608" s="59"/>
    </row>
    <row r="609" spans="1:6" x14ac:dyDescent="0.35">
      <c r="A609" s="15"/>
      <c r="B609" s="15"/>
      <c r="C609" s="7"/>
      <c r="D609" s="7"/>
      <c r="E609" s="16"/>
      <c r="F609" s="59"/>
    </row>
    <row r="610" spans="1:6" x14ac:dyDescent="0.35">
      <c r="A610" s="15"/>
      <c r="B610" s="15"/>
      <c r="C610" s="7"/>
      <c r="D610" s="7"/>
      <c r="E610" s="16"/>
      <c r="F610" s="59"/>
    </row>
    <row r="611" spans="1:6" x14ac:dyDescent="0.35">
      <c r="A611" s="15"/>
      <c r="B611" s="73"/>
      <c r="C611" s="7"/>
      <c r="D611" s="7"/>
      <c r="E611" s="29"/>
      <c r="F611" s="59"/>
    </row>
    <row r="612" spans="1:6" x14ac:dyDescent="0.35">
      <c r="A612" s="15"/>
      <c r="B612" s="15"/>
      <c r="C612" s="7"/>
      <c r="D612" s="7"/>
      <c r="E612" s="16"/>
      <c r="F612" s="59"/>
    </row>
    <row r="613" spans="1:6" x14ac:dyDescent="0.35">
      <c r="A613" s="15"/>
      <c r="B613" s="73"/>
      <c r="C613" s="7"/>
      <c r="D613" s="7"/>
      <c r="E613" s="29"/>
      <c r="F613" s="59"/>
    </row>
    <row r="614" spans="1:6" x14ac:dyDescent="0.35">
      <c r="A614" s="15"/>
      <c r="B614" s="73"/>
      <c r="C614" s="7"/>
      <c r="D614" s="7"/>
      <c r="E614" s="29"/>
      <c r="F614" s="59"/>
    </row>
    <row r="615" spans="1:6" x14ac:dyDescent="0.35">
      <c r="A615" s="15"/>
      <c r="B615" s="73"/>
      <c r="C615" s="7"/>
      <c r="D615" s="7"/>
      <c r="E615" s="29"/>
      <c r="F615" s="59"/>
    </row>
    <row r="616" spans="1:6" x14ac:dyDescent="0.35">
      <c r="A616" s="15"/>
      <c r="B616" s="73"/>
      <c r="C616" s="7"/>
      <c r="D616" s="7"/>
      <c r="E616" s="29"/>
      <c r="F616" s="59"/>
    </row>
    <row r="617" spans="1:6" x14ac:dyDescent="0.35">
      <c r="A617" s="15" t="s">
        <v>15</v>
      </c>
      <c r="B617" s="73"/>
      <c r="C617" s="7"/>
      <c r="D617" s="7"/>
      <c r="E617" s="29"/>
      <c r="F617" s="59"/>
    </row>
    <row r="618" spans="1:6" x14ac:dyDescent="0.35">
      <c r="A618" s="15"/>
      <c r="B618" s="73"/>
      <c r="C618" s="7"/>
      <c r="D618" s="7"/>
      <c r="E618" s="29"/>
      <c r="F618" s="59"/>
    </row>
    <row r="619" spans="1:6" x14ac:dyDescent="0.35">
      <c r="A619" s="15"/>
      <c r="B619" s="73"/>
      <c r="C619" s="7"/>
      <c r="D619" s="7"/>
      <c r="E619" s="29"/>
      <c r="F619" s="59"/>
    </row>
    <row r="620" spans="1:6" x14ac:dyDescent="0.35">
      <c r="A620" s="15"/>
      <c r="B620" s="73"/>
      <c r="C620" s="7"/>
      <c r="D620" s="7"/>
      <c r="E620" s="29"/>
      <c r="F620" s="59"/>
    </row>
    <row r="621" spans="1:6" x14ac:dyDescent="0.35">
      <c r="A621" s="15"/>
      <c r="B621" s="73"/>
      <c r="C621" s="7"/>
      <c r="D621" s="7"/>
      <c r="E621" s="29"/>
      <c r="F621" s="59"/>
    </row>
    <row r="622" spans="1:6" x14ac:dyDescent="0.35">
      <c r="A622" s="15"/>
      <c r="B622" s="73"/>
      <c r="C622" s="7"/>
      <c r="D622" s="7"/>
      <c r="E622" s="29"/>
      <c r="F622" s="59"/>
    </row>
    <row r="623" spans="1:6" x14ac:dyDescent="0.35">
      <c r="A623" s="15"/>
      <c r="B623" s="73"/>
      <c r="C623" s="7"/>
      <c r="D623" s="7"/>
      <c r="E623" s="29"/>
      <c r="F623" s="59"/>
    </row>
    <row r="624" spans="1:6" x14ac:dyDescent="0.35">
      <c r="A624" s="21"/>
      <c r="B624" s="77"/>
      <c r="C624" s="11"/>
      <c r="D624" s="22"/>
      <c r="E624" s="7"/>
      <c r="F624" s="61"/>
    </row>
    <row r="625" spans="1:6" x14ac:dyDescent="0.35">
      <c r="A625" s="19"/>
      <c r="B625" s="76"/>
      <c r="C625" s="6"/>
      <c r="D625" s="20"/>
      <c r="E625" s="23"/>
      <c r="F625" s="60"/>
    </row>
    <row r="626" spans="1:6" x14ac:dyDescent="0.35">
      <c r="A626" s="19"/>
      <c r="B626" s="76"/>
      <c r="C626" s="6"/>
      <c r="D626" s="20"/>
      <c r="E626" s="7"/>
      <c r="F626" s="60"/>
    </row>
    <row r="627" spans="1:6" x14ac:dyDescent="0.35">
      <c r="A627" s="15"/>
      <c r="B627" s="73"/>
      <c r="C627" s="7"/>
      <c r="D627" s="7"/>
      <c r="E627" s="29"/>
      <c r="F627" s="59"/>
    </row>
    <row r="628" spans="1:6" x14ac:dyDescent="0.35">
      <c r="A628" s="15"/>
      <c r="B628" s="73"/>
      <c r="C628" s="7"/>
      <c r="D628" s="7"/>
      <c r="E628" s="16"/>
      <c r="F628" s="59"/>
    </row>
    <row r="629" spans="1:6" x14ac:dyDescent="0.35">
      <c r="A629" s="15"/>
      <c r="B629" s="15" t="s">
        <v>20</v>
      </c>
      <c r="C629" s="7"/>
      <c r="D629" s="7"/>
      <c r="E629" s="16"/>
      <c r="F629" s="59"/>
    </row>
    <row r="630" spans="1:6" x14ac:dyDescent="0.35">
      <c r="A630" s="15"/>
      <c r="B630" s="5"/>
      <c r="C630" s="5"/>
      <c r="D630" s="7"/>
      <c r="E630" s="16"/>
      <c r="F630" s="59"/>
    </row>
    <row r="631" spans="1:6" x14ac:dyDescent="0.35">
      <c r="A631" s="15"/>
      <c r="B631" s="5" t="s">
        <v>21</v>
      </c>
      <c r="C631" s="5"/>
      <c r="D631" s="7"/>
      <c r="E631" s="16"/>
      <c r="F631" s="59"/>
    </row>
    <row r="632" spans="1:6" x14ac:dyDescent="0.35">
      <c r="A632" s="15"/>
      <c r="B632" s="5"/>
      <c r="C632" s="5"/>
      <c r="D632" s="7"/>
      <c r="E632" s="16"/>
      <c r="F632" s="59"/>
    </row>
    <row r="633" spans="1:6" x14ac:dyDescent="0.35">
      <c r="A633" s="15"/>
      <c r="B633" s="5"/>
      <c r="C633" s="5"/>
      <c r="D633" s="7"/>
      <c r="E633" s="16"/>
      <c r="F633" s="59"/>
    </row>
    <row r="634" spans="1:6" x14ac:dyDescent="0.35">
      <c r="A634" s="15"/>
      <c r="B634" s="5"/>
      <c r="C634" s="5"/>
      <c r="D634" s="7"/>
      <c r="E634" s="16"/>
      <c r="F634" s="59"/>
    </row>
    <row r="635" spans="1:6" x14ac:dyDescent="0.35">
      <c r="A635" s="15"/>
      <c r="B635" s="5"/>
      <c r="C635" s="5"/>
      <c r="D635" s="7"/>
      <c r="E635" s="16"/>
      <c r="F635" s="59"/>
    </row>
    <row r="636" spans="1:6" x14ac:dyDescent="0.35">
      <c r="A636" s="15" t="s">
        <v>6</v>
      </c>
      <c r="B636" s="5"/>
      <c r="C636" s="5"/>
      <c r="D636" s="7"/>
      <c r="E636" s="16"/>
      <c r="F636" s="59"/>
    </row>
    <row r="637" spans="1:6" x14ac:dyDescent="0.35">
      <c r="A637" s="15"/>
      <c r="B637" s="5"/>
      <c r="C637" s="5"/>
      <c r="D637" s="7"/>
      <c r="E637" s="16"/>
      <c r="F637" s="59"/>
    </row>
    <row r="638" spans="1:6" x14ac:dyDescent="0.35">
      <c r="A638" s="15" t="s">
        <v>7</v>
      </c>
      <c r="B638" s="5"/>
      <c r="C638" s="5"/>
      <c r="D638" s="7"/>
      <c r="E638" s="16"/>
      <c r="F638" s="59"/>
    </row>
    <row r="639" spans="1:6" x14ac:dyDescent="0.35">
      <c r="A639" s="15"/>
      <c r="B639" s="5"/>
      <c r="C639" s="5"/>
      <c r="D639" s="7"/>
      <c r="E639" s="16"/>
      <c r="F639" s="59"/>
    </row>
    <row r="640" spans="1:6" x14ac:dyDescent="0.35">
      <c r="A640" s="15"/>
      <c r="B640" s="5"/>
      <c r="C640" s="5"/>
      <c r="D640" s="7"/>
      <c r="E640" s="16"/>
      <c r="F640" s="59"/>
    </row>
    <row r="641" spans="1:6" x14ac:dyDescent="0.35">
      <c r="A641" s="15"/>
      <c r="B641" s="5"/>
      <c r="C641" s="5"/>
      <c r="D641" s="7"/>
      <c r="E641" s="16"/>
      <c r="F641" s="59"/>
    </row>
    <row r="642" spans="1:6" x14ac:dyDescent="0.35">
      <c r="A642" s="15"/>
      <c r="B642" s="5"/>
      <c r="C642" s="5"/>
      <c r="D642" s="7"/>
      <c r="E642" s="16"/>
      <c r="F642" s="59"/>
    </row>
    <row r="643" spans="1:6" x14ac:dyDescent="0.35">
      <c r="A643" s="15"/>
      <c r="B643" s="5"/>
      <c r="C643" s="5"/>
      <c r="D643" s="7"/>
      <c r="E643" s="16"/>
      <c r="F643" s="59"/>
    </row>
    <row r="644" spans="1:6" x14ac:dyDescent="0.35">
      <c r="A644" s="15"/>
      <c r="B644" s="15"/>
      <c r="C644" s="7"/>
      <c r="D644" s="7"/>
      <c r="E644" s="16"/>
      <c r="F644" s="59"/>
    </row>
    <row r="645" spans="1:6" x14ac:dyDescent="0.35">
      <c r="A645" s="15" t="s">
        <v>8</v>
      </c>
      <c r="B645" s="5"/>
      <c r="C645" s="5"/>
      <c r="D645" s="7"/>
      <c r="E645" s="16"/>
      <c r="F645" s="59"/>
    </row>
    <row r="646" spans="1:6" x14ac:dyDescent="0.35">
      <c r="A646" s="15"/>
      <c r="B646" s="5"/>
      <c r="C646" s="7"/>
      <c r="D646" s="7"/>
      <c r="E646" s="16"/>
      <c r="F646" s="59"/>
    </row>
    <row r="647" spans="1:6" x14ac:dyDescent="0.35">
      <c r="A647" s="15"/>
      <c r="B647" s="5"/>
      <c r="C647" s="7"/>
      <c r="D647" s="7"/>
      <c r="E647" s="16"/>
      <c r="F647" s="59"/>
    </row>
    <row r="648" spans="1:6" x14ac:dyDescent="0.35">
      <c r="A648" s="15"/>
      <c r="B648" s="5"/>
      <c r="C648" s="7"/>
      <c r="D648" s="7"/>
      <c r="E648" s="16"/>
      <c r="F648" s="59"/>
    </row>
    <row r="649" spans="1:6" x14ac:dyDescent="0.35">
      <c r="A649" s="15"/>
      <c r="B649" s="5"/>
      <c r="C649" s="7"/>
      <c r="D649" s="7"/>
      <c r="E649" s="16"/>
      <c r="F649" s="59"/>
    </row>
    <row r="650" spans="1:6" x14ac:dyDescent="0.35">
      <c r="A650" s="15"/>
      <c r="B650" s="15"/>
      <c r="C650" s="7"/>
      <c r="D650" s="7"/>
      <c r="E650" s="16"/>
      <c r="F650" s="59"/>
    </row>
    <row r="651" spans="1:6" x14ac:dyDescent="0.35">
      <c r="A651" s="15" t="s">
        <v>5</v>
      </c>
      <c r="B651" s="15"/>
      <c r="C651" s="7"/>
      <c r="D651" s="7"/>
      <c r="E651" s="16"/>
      <c r="F651" s="59"/>
    </row>
    <row r="652" spans="1:6" x14ac:dyDescent="0.35">
      <c r="A652" s="15"/>
      <c r="B652" s="5"/>
      <c r="C652" s="5"/>
      <c r="D652" s="7"/>
      <c r="E652" s="16"/>
      <c r="F652" s="59"/>
    </row>
    <row r="653" spans="1:6" x14ac:dyDescent="0.35">
      <c r="A653" s="15"/>
      <c r="B653" s="5"/>
      <c r="C653" s="5"/>
      <c r="D653" s="7"/>
      <c r="E653" s="16"/>
      <c r="F653" s="59"/>
    </row>
    <row r="654" spans="1:6" x14ac:dyDescent="0.35">
      <c r="A654" s="15"/>
      <c r="B654" s="5"/>
      <c r="C654" s="5"/>
      <c r="D654" s="7"/>
      <c r="E654" s="16"/>
      <c r="F654" s="59"/>
    </row>
    <row r="655" spans="1:6" x14ac:dyDescent="0.35">
      <c r="A655" s="15"/>
      <c r="B655" s="5"/>
      <c r="C655" s="5"/>
      <c r="D655" s="7"/>
      <c r="E655" s="16"/>
      <c r="F655" s="59"/>
    </row>
    <row r="656" spans="1:6" x14ac:dyDescent="0.35">
      <c r="A656" s="15"/>
      <c r="B656" s="5"/>
      <c r="C656" s="5"/>
      <c r="D656" s="7"/>
      <c r="E656" s="16"/>
      <c r="F656" s="59"/>
    </row>
    <row r="657" spans="1:6" x14ac:dyDescent="0.35">
      <c r="A657" s="15"/>
      <c r="B657" s="5"/>
      <c r="C657" s="5"/>
      <c r="D657" s="7"/>
      <c r="E657" s="16"/>
      <c r="F657" s="59"/>
    </row>
    <row r="658" spans="1:6" x14ac:dyDescent="0.35">
      <c r="A658" s="15"/>
      <c r="B658" s="5"/>
      <c r="C658" s="5"/>
      <c r="D658" s="7"/>
      <c r="E658" s="16"/>
      <c r="F658" s="59"/>
    </row>
    <row r="659" spans="1:6" x14ac:dyDescent="0.35">
      <c r="A659" s="15"/>
      <c r="B659" s="5"/>
      <c r="C659" s="5"/>
      <c r="D659" s="7"/>
      <c r="E659" s="16"/>
      <c r="F659" s="59"/>
    </row>
    <row r="660" spans="1:6" x14ac:dyDescent="0.35">
      <c r="A660" s="15"/>
      <c r="B660" s="5"/>
      <c r="C660" s="5"/>
      <c r="D660" s="7"/>
      <c r="E660" s="16"/>
      <c r="F660" s="59"/>
    </row>
    <row r="661" spans="1:6" x14ac:dyDescent="0.35">
      <c r="A661" s="15" t="s">
        <v>9</v>
      </c>
      <c r="B661" s="5"/>
      <c r="C661" s="5"/>
      <c r="D661" s="7"/>
      <c r="E661" s="16"/>
      <c r="F661" s="59"/>
    </row>
    <row r="662" spans="1:6" x14ac:dyDescent="0.35">
      <c r="A662" s="15"/>
      <c r="B662" s="5"/>
      <c r="C662" s="5"/>
      <c r="D662" s="7"/>
      <c r="E662" s="16"/>
      <c r="F662" s="59"/>
    </row>
    <row r="663" spans="1:6" x14ac:dyDescent="0.35">
      <c r="A663" s="15" t="s">
        <v>10</v>
      </c>
      <c r="B663" s="5"/>
      <c r="C663" s="5"/>
      <c r="D663" s="7"/>
      <c r="E663" s="16"/>
      <c r="F663" s="59"/>
    </row>
    <row r="664" spans="1:6" x14ac:dyDescent="0.35">
      <c r="A664" s="15"/>
      <c r="B664" s="5"/>
      <c r="C664" s="5"/>
      <c r="D664" s="7"/>
      <c r="E664" s="16"/>
      <c r="F664" s="59"/>
    </row>
    <row r="665" spans="1:6" x14ac:dyDescent="0.35">
      <c r="A665" s="15" t="s">
        <v>11</v>
      </c>
      <c r="B665" s="5"/>
      <c r="C665" s="5"/>
      <c r="D665" s="7"/>
      <c r="E665" s="16"/>
      <c r="F665" s="59"/>
    </row>
    <row r="666" spans="1:6" x14ac:dyDescent="0.35">
      <c r="A666" s="15"/>
      <c r="B666" s="5"/>
      <c r="C666" s="5"/>
      <c r="D666" s="7"/>
      <c r="E666" s="16"/>
      <c r="F666" s="59"/>
    </row>
    <row r="667" spans="1:6" x14ac:dyDescent="0.35">
      <c r="A667" s="15" t="s">
        <v>12</v>
      </c>
      <c r="B667" s="5"/>
      <c r="C667" s="5"/>
      <c r="D667" s="7"/>
      <c r="E667" s="16"/>
      <c r="F667" s="59"/>
    </row>
    <row r="668" spans="1:6" x14ac:dyDescent="0.35">
      <c r="A668" s="15"/>
      <c r="B668" s="5"/>
      <c r="C668" s="5"/>
      <c r="D668" s="7"/>
      <c r="E668" s="16"/>
      <c r="F668" s="59"/>
    </row>
    <row r="669" spans="1:6" x14ac:dyDescent="0.35">
      <c r="A669" s="19"/>
      <c r="B669" s="76"/>
      <c r="C669" s="6"/>
      <c r="D669" s="20"/>
      <c r="E669" s="23"/>
      <c r="F669" s="60"/>
    </row>
    <row r="670" spans="1:6" x14ac:dyDescent="0.35">
      <c r="A670" s="19"/>
      <c r="B670" s="76"/>
      <c r="C670" s="6"/>
      <c r="D670" s="20"/>
      <c r="E670" s="7"/>
      <c r="F670" s="60"/>
    </row>
    <row r="671" spans="1:6" ht="15.45" x14ac:dyDescent="0.4">
      <c r="A671" s="30"/>
      <c r="B671" s="79"/>
      <c r="E671" s="31"/>
    </row>
    <row r="672" spans="1:6" ht="15.45" x14ac:dyDescent="0.4">
      <c r="A672" s="30"/>
      <c r="B672" s="79"/>
      <c r="E672" s="31"/>
    </row>
    <row r="673" spans="1:6" x14ac:dyDescent="0.35">
      <c r="A673" s="30"/>
      <c r="B673" s="80"/>
      <c r="D673" s="32"/>
      <c r="E673" s="32">
        <f>F669/(118)</f>
        <v>0</v>
      </c>
      <c r="F673" s="63"/>
    </row>
    <row r="674" spans="1:6" x14ac:dyDescent="0.35">
      <c r="A674" s="30"/>
      <c r="C674" s="33"/>
      <c r="D674" s="32"/>
      <c r="E674" s="32"/>
      <c r="F674" s="63"/>
    </row>
    <row r="675" spans="1:6" x14ac:dyDescent="0.35">
      <c r="A675" s="30"/>
      <c r="E675" s="31"/>
    </row>
    <row r="676" spans="1:6" x14ac:dyDescent="0.35">
      <c r="A676" s="30"/>
      <c r="E676" s="31"/>
    </row>
    <row r="677" spans="1:6" x14ac:dyDescent="0.35">
      <c r="A677" s="30"/>
      <c r="E677" s="31"/>
      <c r="F677" s="63"/>
    </row>
    <row r="678" spans="1:6" x14ac:dyDescent="0.35">
      <c r="A678" s="30"/>
      <c r="E678" s="31"/>
    </row>
    <row r="679" spans="1:6" x14ac:dyDescent="0.35">
      <c r="A679" s="30"/>
      <c r="E679" s="31"/>
      <c r="F679" s="63"/>
    </row>
    <row r="680" spans="1:6" x14ac:dyDescent="0.35">
      <c r="A680" s="30"/>
      <c r="E680" s="31"/>
    </row>
    <row r="681" spans="1:6" x14ac:dyDescent="0.35">
      <c r="A681" s="30"/>
      <c r="E681" s="31"/>
    </row>
    <row r="682" spans="1:6" x14ac:dyDescent="0.35">
      <c r="A682" s="30"/>
      <c r="E682" s="31"/>
      <c r="F682" s="63"/>
    </row>
    <row r="683" spans="1:6" x14ac:dyDescent="0.35">
      <c r="A683" s="30"/>
      <c r="E683" s="31"/>
    </row>
    <row r="684" spans="1:6" x14ac:dyDescent="0.35">
      <c r="A684" s="30"/>
      <c r="E684" s="31"/>
    </row>
    <row r="685" spans="1:6" x14ac:dyDescent="0.35">
      <c r="A685" s="30"/>
      <c r="E685" s="31"/>
      <c r="F685" s="62">
        <f>SUM(F630:F684)</f>
        <v>0</v>
      </c>
    </row>
    <row r="686" spans="1:6" x14ac:dyDescent="0.35">
      <c r="A686" s="30"/>
      <c r="E686" s="31"/>
    </row>
    <row r="687" spans="1:6" x14ac:dyDescent="0.35">
      <c r="A687" s="30"/>
      <c r="E687" s="31"/>
    </row>
    <row r="688" spans="1:6" x14ac:dyDescent="0.35">
      <c r="A688" s="30"/>
      <c r="E688" s="31"/>
    </row>
    <row r="689" spans="1:5" x14ac:dyDescent="0.35">
      <c r="A689" s="30"/>
      <c r="E689" s="31"/>
    </row>
    <row r="690" spans="1:5" x14ac:dyDescent="0.35">
      <c r="A690" s="30"/>
      <c r="E690" s="31"/>
    </row>
    <row r="691" spans="1:5" x14ac:dyDescent="0.35">
      <c r="A691" s="30"/>
      <c r="E691" s="1"/>
    </row>
    <row r="692" spans="1:5" x14ac:dyDescent="0.35">
      <c r="A692" s="30"/>
      <c r="E692" s="1"/>
    </row>
    <row r="693" spans="1:5" x14ac:dyDescent="0.35">
      <c r="A693" s="30"/>
      <c r="E693" s="1"/>
    </row>
    <row r="694" spans="1:5" x14ac:dyDescent="0.35">
      <c r="A694" s="30"/>
      <c r="E694" s="1"/>
    </row>
    <row r="695" spans="1:5" x14ac:dyDescent="0.35">
      <c r="A695" s="30"/>
      <c r="E695" s="1"/>
    </row>
    <row r="696" spans="1:5" x14ac:dyDescent="0.35">
      <c r="A696" s="30"/>
      <c r="E696" s="1"/>
    </row>
    <row r="697" spans="1:5" x14ac:dyDescent="0.35">
      <c r="A697" s="30"/>
      <c r="E697" s="1"/>
    </row>
    <row r="698" spans="1:5" x14ac:dyDescent="0.35">
      <c r="A698" s="30"/>
      <c r="E698" s="1"/>
    </row>
    <row r="699" spans="1:5" x14ac:dyDescent="0.35">
      <c r="A699" s="30"/>
      <c r="E699" s="1"/>
    </row>
    <row r="700" spans="1:5" x14ac:dyDescent="0.35">
      <c r="A700" s="30"/>
      <c r="E700" s="1"/>
    </row>
    <row r="701" spans="1:5" x14ac:dyDescent="0.35">
      <c r="A701" s="30"/>
      <c r="E701" s="1"/>
    </row>
    <row r="702" spans="1:5" x14ac:dyDescent="0.35">
      <c r="A702" s="30"/>
      <c r="E702" s="1"/>
    </row>
    <row r="703" spans="1:5" x14ac:dyDescent="0.35">
      <c r="A703" s="30"/>
      <c r="E703" s="1"/>
    </row>
    <row r="704" spans="1:5" x14ac:dyDescent="0.35">
      <c r="A704" s="30"/>
      <c r="E704" s="1"/>
    </row>
    <row r="705" spans="1:5" x14ac:dyDescent="0.35">
      <c r="A705" s="30"/>
      <c r="E705" s="1"/>
    </row>
    <row r="706" spans="1:5" x14ac:dyDescent="0.35">
      <c r="A706" s="30"/>
      <c r="E706" s="1"/>
    </row>
    <row r="707" spans="1:5" x14ac:dyDescent="0.35">
      <c r="A707" s="30"/>
      <c r="E707" s="1"/>
    </row>
    <row r="708" spans="1:5" x14ac:dyDescent="0.35">
      <c r="A708" s="30"/>
      <c r="E708" s="1"/>
    </row>
    <row r="709" spans="1:5" x14ac:dyDescent="0.35">
      <c r="A709" s="30"/>
      <c r="E709" s="1"/>
    </row>
    <row r="710" spans="1:5" x14ac:dyDescent="0.35">
      <c r="A710" s="30"/>
      <c r="E710" s="1"/>
    </row>
    <row r="711" spans="1:5" x14ac:dyDescent="0.35">
      <c r="A711" s="30"/>
      <c r="E711" s="1"/>
    </row>
    <row r="712" spans="1:5" x14ac:dyDescent="0.35">
      <c r="A712" s="30"/>
      <c r="E712" s="1"/>
    </row>
    <row r="713" spans="1:5" x14ac:dyDescent="0.35">
      <c r="A713" s="30"/>
      <c r="E713" s="1"/>
    </row>
    <row r="714" spans="1:5" x14ac:dyDescent="0.35">
      <c r="A714" s="30"/>
      <c r="E714" s="1"/>
    </row>
    <row r="715" spans="1:5" x14ac:dyDescent="0.35">
      <c r="A715" s="30"/>
      <c r="E715" s="1"/>
    </row>
    <row r="716" spans="1:5" x14ac:dyDescent="0.35">
      <c r="A716" s="30"/>
      <c r="E716" s="1"/>
    </row>
    <row r="717" spans="1:5" x14ac:dyDescent="0.35">
      <c r="A717" s="30"/>
      <c r="E717" s="1"/>
    </row>
    <row r="718" spans="1:5" x14ac:dyDescent="0.35">
      <c r="A718" s="30"/>
      <c r="E718" s="1"/>
    </row>
    <row r="719" spans="1:5" x14ac:dyDescent="0.35">
      <c r="A719" s="30"/>
      <c r="E719" s="1"/>
    </row>
    <row r="720" spans="1:5" x14ac:dyDescent="0.35">
      <c r="A720" s="30"/>
      <c r="E720" s="1"/>
    </row>
    <row r="721" spans="1:5" x14ac:dyDescent="0.35">
      <c r="A721" s="30"/>
      <c r="E721" s="1"/>
    </row>
    <row r="722" spans="1:5" x14ac:dyDescent="0.35">
      <c r="A722" s="30"/>
      <c r="E722" s="1"/>
    </row>
    <row r="723" spans="1:5" x14ac:dyDescent="0.35">
      <c r="A723" s="30"/>
      <c r="E723" s="1"/>
    </row>
    <row r="724" spans="1:5" x14ac:dyDescent="0.35">
      <c r="A724" s="30"/>
      <c r="E724" s="1"/>
    </row>
    <row r="725" spans="1:5" x14ac:dyDescent="0.35">
      <c r="A725" s="30"/>
      <c r="E725" s="1"/>
    </row>
    <row r="726" spans="1:5" x14ac:dyDescent="0.35">
      <c r="A726" s="30"/>
      <c r="E726" s="1"/>
    </row>
    <row r="727" spans="1:5" x14ac:dyDescent="0.35">
      <c r="A727" s="30"/>
      <c r="E727" s="1"/>
    </row>
    <row r="728" spans="1:5" x14ac:dyDescent="0.35">
      <c r="A728" s="30"/>
      <c r="E728" s="1"/>
    </row>
    <row r="729" spans="1:5" x14ac:dyDescent="0.35">
      <c r="A729" s="30"/>
      <c r="E729" s="1"/>
    </row>
    <row r="730" spans="1:5" x14ac:dyDescent="0.35">
      <c r="A730" s="30"/>
      <c r="E730" s="1"/>
    </row>
    <row r="731" spans="1:5" x14ac:dyDescent="0.35">
      <c r="A731" s="30"/>
      <c r="E731" s="1"/>
    </row>
    <row r="732" spans="1:5" x14ac:dyDescent="0.35">
      <c r="A732" s="30"/>
      <c r="E732" s="1"/>
    </row>
    <row r="733" spans="1:5" x14ac:dyDescent="0.35">
      <c r="A733" s="30"/>
      <c r="E733" s="1"/>
    </row>
    <row r="734" spans="1:5" x14ac:dyDescent="0.35">
      <c r="A734" s="30"/>
      <c r="E734" s="1"/>
    </row>
    <row r="735" spans="1:5" x14ac:dyDescent="0.35">
      <c r="A735" s="30"/>
      <c r="E735" s="1"/>
    </row>
    <row r="736" spans="1:5" x14ac:dyDescent="0.35">
      <c r="A736" s="30"/>
      <c r="E736" s="1"/>
    </row>
    <row r="737" spans="1:5" x14ac:dyDescent="0.35">
      <c r="A737" s="30"/>
      <c r="E737" s="1"/>
    </row>
    <row r="738" spans="1:5" x14ac:dyDescent="0.35">
      <c r="A738" s="30"/>
      <c r="E738" s="1"/>
    </row>
    <row r="739" spans="1:5" x14ac:dyDescent="0.35">
      <c r="A739" s="30"/>
      <c r="E739" s="1"/>
    </row>
    <row r="740" spans="1:5" x14ac:dyDescent="0.35">
      <c r="A740" s="30"/>
      <c r="E740" s="1"/>
    </row>
    <row r="741" spans="1:5" x14ac:dyDescent="0.35">
      <c r="A741" s="30"/>
      <c r="E741" s="1"/>
    </row>
    <row r="742" spans="1:5" x14ac:dyDescent="0.35">
      <c r="A742" s="30"/>
      <c r="E742" s="1"/>
    </row>
    <row r="743" spans="1:5" x14ac:dyDescent="0.35">
      <c r="A743" s="30"/>
      <c r="E743" s="1"/>
    </row>
    <row r="744" spans="1:5" x14ac:dyDescent="0.35">
      <c r="A744" s="30"/>
      <c r="E744" s="1"/>
    </row>
    <row r="745" spans="1:5" x14ac:dyDescent="0.35">
      <c r="A745" s="30"/>
      <c r="E745" s="1"/>
    </row>
    <row r="746" spans="1:5" x14ac:dyDescent="0.35">
      <c r="A746" s="30"/>
      <c r="E746" s="1"/>
    </row>
    <row r="747" spans="1:5" x14ac:dyDescent="0.35">
      <c r="A747" s="30"/>
      <c r="E747" s="1"/>
    </row>
    <row r="748" spans="1:5" x14ac:dyDescent="0.35">
      <c r="A748" s="30"/>
      <c r="E748" s="1"/>
    </row>
    <row r="749" spans="1:5" x14ac:dyDescent="0.35">
      <c r="A749" s="30"/>
      <c r="E749" s="1"/>
    </row>
    <row r="750" spans="1:5" x14ac:dyDescent="0.35">
      <c r="A750" s="30"/>
      <c r="E750" s="1"/>
    </row>
    <row r="751" spans="1:5" x14ac:dyDescent="0.35">
      <c r="A751" s="30"/>
      <c r="E751" s="1"/>
    </row>
    <row r="752" spans="1:5" x14ac:dyDescent="0.35">
      <c r="A752" s="30"/>
      <c r="E752" s="1"/>
    </row>
    <row r="753" spans="1:5" x14ac:dyDescent="0.35">
      <c r="A753" s="30"/>
      <c r="E753" s="1"/>
    </row>
    <row r="754" spans="1:5" x14ac:dyDescent="0.35">
      <c r="A754" s="30"/>
      <c r="E754" s="1"/>
    </row>
    <row r="755" spans="1:5" x14ac:dyDescent="0.35">
      <c r="A755" s="30"/>
      <c r="E755" s="1"/>
    </row>
    <row r="756" spans="1:5" x14ac:dyDescent="0.35">
      <c r="A756" s="30"/>
      <c r="E756" s="1"/>
    </row>
    <row r="757" spans="1:5" x14ac:dyDescent="0.35">
      <c r="A757" s="30"/>
      <c r="E757" s="1"/>
    </row>
    <row r="758" spans="1:5" x14ac:dyDescent="0.35">
      <c r="A758" s="30"/>
      <c r="E758" s="1"/>
    </row>
    <row r="759" spans="1:5" x14ac:dyDescent="0.35">
      <c r="A759" s="30"/>
      <c r="E759" s="1"/>
    </row>
    <row r="760" spans="1:5" x14ac:dyDescent="0.35">
      <c r="A760" s="30"/>
      <c r="E760" s="1"/>
    </row>
    <row r="761" spans="1:5" x14ac:dyDescent="0.35">
      <c r="A761" s="30"/>
      <c r="E761" s="1"/>
    </row>
    <row r="762" spans="1:5" x14ac:dyDescent="0.35">
      <c r="A762" s="30"/>
      <c r="E762" s="1"/>
    </row>
    <row r="763" spans="1:5" x14ac:dyDescent="0.35">
      <c r="A763" s="30"/>
      <c r="E763" s="1"/>
    </row>
    <row r="764" spans="1:5" x14ac:dyDescent="0.35">
      <c r="A764" s="30"/>
      <c r="E764" s="1"/>
    </row>
    <row r="765" spans="1:5" x14ac:dyDescent="0.35">
      <c r="A765" s="30"/>
      <c r="E765" s="1"/>
    </row>
    <row r="766" spans="1:5" x14ac:dyDescent="0.35">
      <c r="A766" s="30"/>
      <c r="E766" s="1"/>
    </row>
    <row r="767" spans="1:5" x14ac:dyDescent="0.35">
      <c r="A767" s="30"/>
      <c r="E767" s="1"/>
    </row>
    <row r="768" spans="1:5" x14ac:dyDescent="0.35">
      <c r="A768" s="30"/>
      <c r="E768" s="1"/>
    </row>
    <row r="769" spans="1:5" x14ac:dyDescent="0.35">
      <c r="A769" s="30"/>
      <c r="E769" s="1"/>
    </row>
    <row r="770" spans="1:5" x14ac:dyDescent="0.35">
      <c r="A770" s="30"/>
      <c r="E770" s="1"/>
    </row>
    <row r="771" spans="1:5" x14ac:dyDescent="0.35">
      <c r="A771" s="30"/>
      <c r="E771" s="1"/>
    </row>
    <row r="772" spans="1:5" x14ac:dyDescent="0.35">
      <c r="A772" s="30"/>
      <c r="E772" s="1"/>
    </row>
    <row r="773" spans="1:5" x14ac:dyDescent="0.35">
      <c r="A773" s="30"/>
      <c r="E773" s="1"/>
    </row>
    <row r="774" spans="1:5" x14ac:dyDescent="0.35">
      <c r="A774" s="30"/>
      <c r="E774" s="1"/>
    </row>
    <row r="775" spans="1:5" x14ac:dyDescent="0.35">
      <c r="A775" s="30"/>
      <c r="E775" s="1"/>
    </row>
    <row r="776" spans="1:5" x14ac:dyDescent="0.35">
      <c r="A776" s="30"/>
      <c r="E776" s="1"/>
    </row>
    <row r="777" spans="1:5" x14ac:dyDescent="0.35">
      <c r="A777" s="30"/>
      <c r="E777" s="1"/>
    </row>
    <row r="778" spans="1:5" x14ac:dyDescent="0.35">
      <c r="A778" s="30"/>
      <c r="E778" s="1"/>
    </row>
    <row r="779" spans="1:5" x14ac:dyDescent="0.35">
      <c r="A779" s="30"/>
      <c r="E779" s="1"/>
    </row>
    <row r="780" spans="1:5" x14ac:dyDescent="0.35">
      <c r="A780" s="30"/>
      <c r="E780" s="1"/>
    </row>
    <row r="781" spans="1:5" x14ac:dyDescent="0.35">
      <c r="A781" s="30"/>
      <c r="E781" s="1"/>
    </row>
    <row r="782" spans="1:5" x14ac:dyDescent="0.35">
      <c r="A782" s="30"/>
      <c r="E782" s="1"/>
    </row>
    <row r="783" spans="1:5" x14ac:dyDescent="0.35">
      <c r="A783" s="30"/>
      <c r="E783" s="1"/>
    </row>
    <row r="784" spans="1:5" x14ac:dyDescent="0.35">
      <c r="A784" s="30"/>
      <c r="E784" s="1"/>
    </row>
    <row r="785" spans="1:5" x14ac:dyDescent="0.35">
      <c r="A785" s="30"/>
      <c r="E785" s="1"/>
    </row>
    <row r="786" spans="1:5" x14ac:dyDescent="0.35">
      <c r="A786" s="30"/>
      <c r="E786" s="1"/>
    </row>
    <row r="787" spans="1:5" x14ac:dyDescent="0.35">
      <c r="A787" s="30"/>
      <c r="E787" s="1"/>
    </row>
    <row r="788" spans="1:5" x14ac:dyDescent="0.35">
      <c r="A788" s="30"/>
      <c r="E788" s="1"/>
    </row>
    <row r="789" spans="1:5" x14ac:dyDescent="0.35">
      <c r="A789" s="30"/>
      <c r="E789" s="1"/>
    </row>
    <row r="790" spans="1:5" x14ac:dyDescent="0.35">
      <c r="A790" s="30"/>
      <c r="E790" s="1"/>
    </row>
    <row r="791" spans="1:5" x14ac:dyDescent="0.35">
      <c r="A791" s="30"/>
      <c r="E791" s="1"/>
    </row>
    <row r="792" spans="1:5" x14ac:dyDescent="0.35">
      <c r="A792" s="30"/>
      <c r="E792" s="1"/>
    </row>
    <row r="793" spans="1:5" x14ac:dyDescent="0.35">
      <c r="A793" s="30"/>
      <c r="E793" s="1"/>
    </row>
    <row r="794" spans="1:5" x14ac:dyDescent="0.35">
      <c r="A794" s="30"/>
      <c r="E794" s="1"/>
    </row>
    <row r="795" spans="1:5" x14ac:dyDescent="0.35">
      <c r="A795" s="30"/>
      <c r="E795" s="1"/>
    </row>
    <row r="796" spans="1:5" x14ac:dyDescent="0.35">
      <c r="A796" s="30"/>
      <c r="E796" s="1"/>
    </row>
    <row r="797" spans="1:5" x14ac:dyDescent="0.35">
      <c r="A797" s="30"/>
      <c r="E797" s="1"/>
    </row>
    <row r="798" spans="1:5" x14ac:dyDescent="0.35">
      <c r="A798" s="30"/>
      <c r="E798" s="1"/>
    </row>
    <row r="799" spans="1:5" x14ac:dyDescent="0.35">
      <c r="A799" s="30"/>
      <c r="E799" s="1"/>
    </row>
    <row r="800" spans="1:5" x14ac:dyDescent="0.35">
      <c r="A800" s="30"/>
      <c r="E800" s="1"/>
    </row>
    <row r="801" spans="1:5" x14ac:dyDescent="0.35">
      <c r="A801" s="30"/>
      <c r="E801" s="1"/>
    </row>
    <row r="802" spans="1:5" x14ac:dyDescent="0.35">
      <c r="A802" s="30"/>
      <c r="E802" s="1"/>
    </row>
    <row r="803" spans="1:5" x14ac:dyDescent="0.35">
      <c r="A803" s="30"/>
      <c r="E803" s="1"/>
    </row>
    <row r="804" spans="1:5" x14ac:dyDescent="0.35">
      <c r="A804" s="30"/>
      <c r="E804" s="1"/>
    </row>
    <row r="805" spans="1:5" x14ac:dyDescent="0.35">
      <c r="A805" s="30"/>
      <c r="E805" s="1"/>
    </row>
    <row r="806" spans="1:5" x14ac:dyDescent="0.35">
      <c r="A806" s="30"/>
      <c r="E806" s="1"/>
    </row>
    <row r="807" spans="1:5" x14ac:dyDescent="0.35">
      <c r="A807" s="30"/>
      <c r="E807" s="1"/>
    </row>
    <row r="808" spans="1:5" x14ac:dyDescent="0.35">
      <c r="A808" s="30"/>
      <c r="E808" s="1"/>
    </row>
    <row r="809" spans="1:5" x14ac:dyDescent="0.35">
      <c r="A809" s="30"/>
      <c r="E809" s="1"/>
    </row>
    <row r="810" spans="1:5" x14ac:dyDescent="0.35">
      <c r="A810" s="30"/>
      <c r="E810" s="1"/>
    </row>
    <row r="811" spans="1:5" x14ac:dyDescent="0.35">
      <c r="A811" s="30"/>
      <c r="E811" s="1"/>
    </row>
    <row r="812" spans="1:5" x14ac:dyDescent="0.35">
      <c r="A812" s="30"/>
      <c r="E812" s="1"/>
    </row>
    <row r="813" spans="1:5" x14ac:dyDescent="0.35">
      <c r="A813" s="30"/>
      <c r="E813" s="1"/>
    </row>
    <row r="814" spans="1:5" x14ac:dyDescent="0.35">
      <c r="A814" s="30"/>
      <c r="E814" s="1"/>
    </row>
    <row r="815" spans="1:5" x14ac:dyDescent="0.35">
      <c r="A815" s="30"/>
      <c r="E815" s="1"/>
    </row>
    <row r="816" spans="1:5" x14ac:dyDescent="0.35">
      <c r="A816" s="30"/>
      <c r="E816" s="1"/>
    </row>
    <row r="817" spans="1:8" x14ac:dyDescent="0.35">
      <c r="A817" s="30"/>
      <c r="E817" s="1"/>
    </row>
    <row r="818" spans="1:8" ht="15" customHeight="1" x14ac:dyDescent="0.35">
      <c r="A818" s="30"/>
      <c r="E818" s="1"/>
    </row>
    <row r="819" spans="1:8" ht="15" customHeight="1" x14ac:dyDescent="0.35">
      <c r="A819" s="30"/>
      <c r="E819" s="1"/>
    </row>
    <row r="820" spans="1:8" ht="15" customHeight="1" x14ac:dyDescent="0.35">
      <c r="A820" s="30"/>
      <c r="E820" s="1"/>
    </row>
    <row r="821" spans="1:8" ht="15" customHeight="1" x14ac:dyDescent="0.35">
      <c r="A821" s="30"/>
      <c r="E821" s="1"/>
    </row>
    <row r="822" spans="1:8" ht="15" customHeight="1" x14ac:dyDescent="0.35">
      <c r="A822" s="30"/>
      <c r="E822" s="1"/>
      <c r="G822" s="34"/>
      <c r="H822" s="35"/>
    </row>
    <row r="823" spans="1:8" ht="15" customHeight="1" x14ac:dyDescent="0.35">
      <c r="A823" s="30"/>
      <c r="E823" s="1"/>
      <c r="G823" s="34"/>
      <c r="H823" s="35"/>
    </row>
    <row r="824" spans="1:8" ht="15" customHeight="1" x14ac:dyDescent="0.35">
      <c r="A824" s="30"/>
      <c r="E824" s="1"/>
      <c r="G824" s="34"/>
      <c r="H824" s="35"/>
    </row>
    <row r="825" spans="1:8" ht="15" customHeight="1" x14ac:dyDescent="0.35">
      <c r="A825" s="30"/>
      <c r="E825" s="1"/>
      <c r="G825" s="34"/>
      <c r="H825" s="35"/>
    </row>
    <row r="826" spans="1:8" ht="15" customHeight="1" x14ac:dyDescent="0.35">
      <c r="A826" s="30"/>
      <c r="E826" s="1"/>
      <c r="G826" s="34"/>
      <c r="H826" s="35"/>
    </row>
    <row r="827" spans="1:8" ht="15" customHeight="1" x14ac:dyDescent="0.35">
      <c r="A827" s="30"/>
      <c r="E827" s="1"/>
      <c r="G827" s="34"/>
      <c r="H827" s="35"/>
    </row>
    <row r="828" spans="1:8" ht="15" customHeight="1" x14ac:dyDescent="0.35">
      <c r="A828" s="30"/>
      <c r="E828" s="1"/>
      <c r="G828" s="34"/>
      <c r="H828" s="35"/>
    </row>
    <row r="829" spans="1:8" ht="15" customHeight="1" x14ac:dyDescent="0.35">
      <c r="A829" s="30"/>
      <c r="E829" s="1"/>
      <c r="G829" s="34"/>
      <c r="H829" s="35"/>
    </row>
    <row r="830" spans="1:8" ht="15" customHeight="1" x14ac:dyDescent="0.35">
      <c r="A830" s="30"/>
      <c r="E830" s="1"/>
      <c r="G830" s="34"/>
      <c r="H830" s="35"/>
    </row>
    <row r="831" spans="1:8" ht="15" customHeight="1" x14ac:dyDescent="0.35">
      <c r="A831" s="30"/>
      <c r="E831" s="1"/>
      <c r="G831" s="34"/>
      <c r="H831" s="35"/>
    </row>
    <row r="832" spans="1:8" ht="15" customHeight="1" x14ac:dyDescent="0.35">
      <c r="A832" s="30"/>
      <c r="E832" s="1"/>
      <c r="G832" s="34"/>
      <c r="H832" s="35"/>
    </row>
    <row r="833" spans="1:8" ht="15" customHeight="1" x14ac:dyDescent="0.35">
      <c r="A833" s="30"/>
      <c r="E833" s="1"/>
      <c r="G833" s="34"/>
      <c r="H833" s="35"/>
    </row>
    <row r="834" spans="1:8" ht="15" customHeight="1" x14ac:dyDescent="0.35">
      <c r="A834" s="30"/>
      <c r="E834" s="1"/>
      <c r="G834" s="34"/>
      <c r="H834" s="35"/>
    </row>
    <row r="835" spans="1:8" ht="15" customHeight="1" x14ac:dyDescent="0.35">
      <c r="A835" s="30"/>
      <c r="E835" s="1"/>
      <c r="G835" s="34"/>
      <c r="H835" s="35"/>
    </row>
    <row r="836" spans="1:8" ht="15" customHeight="1" x14ac:dyDescent="0.35">
      <c r="A836" s="30"/>
      <c r="E836" s="1"/>
      <c r="G836" s="34"/>
      <c r="H836" s="35"/>
    </row>
    <row r="837" spans="1:8" ht="15" customHeight="1" x14ac:dyDescent="0.35">
      <c r="A837" s="30"/>
      <c r="E837" s="1"/>
      <c r="G837" s="34"/>
      <c r="H837" s="35"/>
    </row>
    <row r="838" spans="1:8" ht="15" customHeight="1" x14ac:dyDescent="0.35">
      <c r="A838" s="30"/>
      <c r="E838" s="1"/>
      <c r="G838" s="34"/>
      <c r="H838" s="35"/>
    </row>
    <row r="839" spans="1:8" ht="15" customHeight="1" x14ac:dyDescent="0.35">
      <c r="A839" s="30"/>
      <c r="E839" s="1"/>
      <c r="G839" s="34"/>
      <c r="H839" s="35"/>
    </row>
    <row r="840" spans="1:8" ht="15" customHeight="1" x14ac:dyDescent="0.35">
      <c r="A840" s="30"/>
      <c r="E840" s="1"/>
      <c r="G840" s="34"/>
      <c r="H840" s="35"/>
    </row>
    <row r="841" spans="1:8" ht="15" customHeight="1" x14ac:dyDescent="0.35">
      <c r="A841" s="30"/>
      <c r="E841" s="1"/>
      <c r="G841" s="34"/>
      <c r="H841" s="35"/>
    </row>
    <row r="842" spans="1:8" ht="15" customHeight="1" x14ac:dyDescent="0.35">
      <c r="A842" s="30"/>
      <c r="E842" s="1"/>
      <c r="G842" s="34"/>
      <c r="H842" s="35"/>
    </row>
    <row r="843" spans="1:8" ht="15" customHeight="1" x14ac:dyDescent="0.35">
      <c r="A843" s="30"/>
      <c r="E843" s="1"/>
      <c r="G843" s="34"/>
      <c r="H843" s="35"/>
    </row>
    <row r="844" spans="1:8" ht="15" customHeight="1" x14ac:dyDescent="0.35">
      <c r="A844" s="30"/>
      <c r="E844" s="1"/>
      <c r="G844" s="34"/>
      <c r="H844" s="35"/>
    </row>
    <row r="845" spans="1:8" ht="15" customHeight="1" x14ac:dyDescent="0.35">
      <c r="A845" s="30"/>
      <c r="E845" s="1"/>
      <c r="G845" s="34"/>
      <c r="H845" s="35"/>
    </row>
    <row r="846" spans="1:8" ht="15" customHeight="1" x14ac:dyDescent="0.35">
      <c r="A846" s="30"/>
      <c r="E846" s="1"/>
      <c r="G846" s="34"/>
      <c r="H846" s="35"/>
    </row>
    <row r="847" spans="1:8" ht="15" customHeight="1" x14ac:dyDescent="0.35">
      <c r="A847" s="30"/>
      <c r="E847" s="1"/>
      <c r="G847" s="34"/>
      <c r="H847" s="35"/>
    </row>
    <row r="848" spans="1:8" ht="15" customHeight="1" x14ac:dyDescent="0.35">
      <c r="A848" s="30"/>
      <c r="E848" s="1"/>
      <c r="G848" s="34"/>
      <c r="H848" s="35"/>
    </row>
    <row r="849" spans="1:8" ht="15" customHeight="1" x14ac:dyDescent="0.35">
      <c r="A849" s="30"/>
      <c r="E849" s="1"/>
      <c r="G849" s="34"/>
      <c r="H849" s="35"/>
    </row>
    <row r="850" spans="1:8" ht="15" customHeight="1" x14ac:dyDescent="0.35">
      <c r="A850" s="30"/>
      <c r="E850" s="1"/>
      <c r="G850" s="34"/>
      <c r="H850" s="35"/>
    </row>
    <row r="851" spans="1:8" ht="15" customHeight="1" x14ac:dyDescent="0.35">
      <c r="A851" s="30"/>
      <c r="E851" s="1"/>
      <c r="G851" s="34"/>
      <c r="H851" s="35"/>
    </row>
    <row r="852" spans="1:8" ht="15" customHeight="1" x14ac:dyDescent="0.35">
      <c r="A852" s="30"/>
      <c r="E852" s="1"/>
      <c r="G852" s="34"/>
      <c r="H852" s="35"/>
    </row>
    <row r="853" spans="1:8" ht="15" customHeight="1" x14ac:dyDescent="0.35">
      <c r="A853" s="30"/>
      <c r="E853" s="1"/>
      <c r="G853" s="34"/>
      <c r="H853" s="35"/>
    </row>
    <row r="854" spans="1:8" ht="15" customHeight="1" x14ac:dyDescent="0.35">
      <c r="A854" s="30"/>
      <c r="E854" s="1"/>
      <c r="G854" s="34"/>
      <c r="H854" s="35"/>
    </row>
    <row r="855" spans="1:8" ht="15" customHeight="1" x14ac:dyDescent="0.35">
      <c r="A855" s="30"/>
      <c r="E855" s="1"/>
      <c r="G855" s="34"/>
      <c r="H855" s="35"/>
    </row>
    <row r="856" spans="1:8" ht="15" customHeight="1" x14ac:dyDescent="0.35">
      <c r="A856" s="30"/>
      <c r="E856" s="1"/>
      <c r="G856" s="34"/>
      <c r="H856" s="35"/>
    </row>
    <row r="857" spans="1:8" ht="15" customHeight="1" x14ac:dyDescent="0.35">
      <c r="A857" s="30"/>
      <c r="E857" s="1"/>
      <c r="G857" s="34"/>
      <c r="H857" s="35"/>
    </row>
    <row r="858" spans="1:8" ht="15" customHeight="1" x14ac:dyDescent="0.35">
      <c r="A858" s="30"/>
      <c r="E858" s="1"/>
      <c r="G858" s="34"/>
      <c r="H858" s="35"/>
    </row>
    <row r="859" spans="1:8" ht="15" customHeight="1" x14ac:dyDescent="0.35">
      <c r="A859" s="30"/>
      <c r="E859" s="1"/>
      <c r="G859" s="34"/>
      <c r="H859" s="35"/>
    </row>
    <row r="860" spans="1:8" ht="15" customHeight="1" x14ac:dyDescent="0.35">
      <c r="A860" s="30"/>
      <c r="E860" s="1"/>
      <c r="G860" s="34"/>
      <c r="H860" s="35"/>
    </row>
    <row r="861" spans="1:8" ht="15" customHeight="1" x14ac:dyDescent="0.35">
      <c r="A861" s="30"/>
      <c r="E861" s="1"/>
      <c r="G861" s="34"/>
      <c r="H861" s="35"/>
    </row>
    <row r="862" spans="1:8" ht="15" customHeight="1" x14ac:dyDescent="0.35">
      <c r="A862" s="30"/>
      <c r="E862" s="1"/>
      <c r="G862" s="34"/>
      <c r="H862" s="35"/>
    </row>
    <row r="863" spans="1:8" ht="15" customHeight="1" x14ac:dyDescent="0.35">
      <c r="A863" s="30"/>
      <c r="E863" s="1"/>
      <c r="G863" s="34"/>
      <c r="H863" s="35"/>
    </row>
    <row r="864" spans="1:8" ht="15" customHeight="1" x14ac:dyDescent="0.35">
      <c r="A864" s="30"/>
      <c r="E864" s="1"/>
      <c r="G864" s="34"/>
      <c r="H864" s="35"/>
    </row>
    <row r="865" spans="1:8" ht="15" customHeight="1" x14ac:dyDescent="0.35">
      <c r="A865" s="30"/>
      <c r="E865" s="1"/>
      <c r="G865" s="34"/>
      <c r="H865" s="35"/>
    </row>
    <row r="866" spans="1:8" ht="15" customHeight="1" x14ac:dyDescent="0.35">
      <c r="A866" s="30"/>
      <c r="E866" s="1"/>
      <c r="G866" s="34"/>
      <c r="H866" s="35"/>
    </row>
    <row r="867" spans="1:8" ht="15" customHeight="1" x14ac:dyDescent="0.35">
      <c r="A867" s="30"/>
      <c r="E867" s="1"/>
      <c r="G867" s="34"/>
      <c r="H867" s="35"/>
    </row>
    <row r="868" spans="1:8" ht="15" customHeight="1" x14ac:dyDescent="0.35">
      <c r="A868" s="30"/>
      <c r="E868" s="1"/>
      <c r="G868" s="34"/>
      <c r="H868" s="35"/>
    </row>
    <row r="869" spans="1:8" ht="15" customHeight="1" x14ac:dyDescent="0.35">
      <c r="A869" s="30"/>
      <c r="E869" s="1"/>
      <c r="G869" s="34"/>
      <c r="H869" s="35"/>
    </row>
    <row r="870" spans="1:8" ht="15" customHeight="1" x14ac:dyDescent="0.35">
      <c r="A870" s="30"/>
      <c r="E870" s="1"/>
      <c r="G870" s="34"/>
      <c r="H870" s="35"/>
    </row>
    <row r="871" spans="1:8" ht="15" customHeight="1" x14ac:dyDescent="0.35">
      <c r="A871" s="30"/>
      <c r="E871" s="1"/>
      <c r="G871" s="34"/>
      <c r="H871" s="35"/>
    </row>
    <row r="872" spans="1:8" ht="15" customHeight="1" x14ac:dyDescent="0.35">
      <c r="A872" s="30"/>
      <c r="E872" s="1"/>
      <c r="G872" s="34"/>
      <c r="H872" s="35"/>
    </row>
    <row r="873" spans="1:8" ht="15" customHeight="1" x14ac:dyDescent="0.35">
      <c r="A873" s="30"/>
      <c r="E873" s="1"/>
      <c r="G873" s="34"/>
      <c r="H873" s="35"/>
    </row>
    <row r="874" spans="1:8" ht="15" customHeight="1" x14ac:dyDescent="0.35">
      <c r="A874" s="30"/>
      <c r="E874" s="1"/>
      <c r="G874" s="34"/>
      <c r="H874" s="35"/>
    </row>
    <row r="875" spans="1:8" x14ac:dyDescent="0.35">
      <c r="A875" s="30"/>
      <c r="E875" s="1"/>
    </row>
    <row r="876" spans="1:8" x14ac:dyDescent="0.35">
      <c r="A876" s="30"/>
      <c r="E876" s="1"/>
    </row>
    <row r="877" spans="1:8" x14ac:dyDescent="0.35">
      <c r="A877" s="30"/>
      <c r="E877" s="1"/>
    </row>
    <row r="878" spans="1:8" x14ac:dyDescent="0.35">
      <c r="A878" s="30"/>
      <c r="E878" s="1"/>
    </row>
    <row r="879" spans="1:8" x14ac:dyDescent="0.35">
      <c r="A879" s="30"/>
      <c r="E879" s="1"/>
    </row>
    <row r="880" spans="1:8" x14ac:dyDescent="0.35">
      <c r="A880" s="30"/>
      <c r="E880" s="1"/>
    </row>
    <row r="881" spans="1:5" x14ac:dyDescent="0.35">
      <c r="A881" s="30"/>
      <c r="E881" s="1"/>
    </row>
    <row r="882" spans="1:5" x14ac:dyDescent="0.35">
      <c r="A882" s="30"/>
      <c r="B882" s="81"/>
      <c r="E882" s="1"/>
    </row>
    <row r="883" spans="1:5" x14ac:dyDescent="0.35">
      <c r="A883" s="30"/>
      <c r="E883" s="1"/>
    </row>
    <row r="884" spans="1:5" x14ac:dyDescent="0.35">
      <c r="A884" s="30"/>
      <c r="E884" s="1"/>
    </row>
    <row r="885" spans="1:5" x14ac:dyDescent="0.35">
      <c r="A885" s="30"/>
      <c r="E885" s="1"/>
    </row>
    <row r="886" spans="1:5" x14ac:dyDescent="0.35">
      <c r="A886" s="30"/>
      <c r="E886" s="1"/>
    </row>
    <row r="887" spans="1:5" x14ac:dyDescent="0.35">
      <c r="A887" s="30"/>
      <c r="E887" s="1"/>
    </row>
    <row r="888" spans="1:5" x14ac:dyDescent="0.35">
      <c r="A888" s="30"/>
      <c r="E888" s="1"/>
    </row>
    <row r="889" spans="1:5" x14ac:dyDescent="0.35">
      <c r="A889" s="30"/>
      <c r="E889" s="1"/>
    </row>
    <row r="890" spans="1:5" x14ac:dyDescent="0.35">
      <c r="A890" s="30"/>
      <c r="E890" s="1"/>
    </row>
    <row r="891" spans="1:5" x14ac:dyDescent="0.35">
      <c r="A891" s="30"/>
      <c r="E891" s="1"/>
    </row>
    <row r="892" spans="1:5" x14ac:dyDescent="0.35">
      <c r="A892" s="30"/>
      <c r="E892" s="1"/>
    </row>
    <row r="893" spans="1:5" x14ac:dyDescent="0.35">
      <c r="A893" s="30"/>
      <c r="E893" s="1"/>
    </row>
    <row r="894" spans="1:5" x14ac:dyDescent="0.35">
      <c r="A894" s="30"/>
      <c r="E894" s="1"/>
    </row>
    <row r="895" spans="1:5" x14ac:dyDescent="0.35">
      <c r="A895" s="30"/>
      <c r="E895" s="1"/>
    </row>
    <row r="896" spans="1:5" x14ac:dyDescent="0.35">
      <c r="A896" s="30"/>
      <c r="E896" s="1"/>
    </row>
    <row r="897" spans="1:5" x14ac:dyDescent="0.35">
      <c r="A897" s="30"/>
      <c r="E897" s="1"/>
    </row>
    <row r="898" spans="1:5" x14ac:dyDescent="0.35">
      <c r="A898" s="30"/>
      <c r="E898" s="1"/>
    </row>
    <row r="899" spans="1:5" x14ac:dyDescent="0.35">
      <c r="A899" s="30"/>
      <c r="E899" s="1"/>
    </row>
    <row r="900" spans="1:5" x14ac:dyDescent="0.35">
      <c r="A900" s="30"/>
      <c r="E900" s="1"/>
    </row>
    <row r="901" spans="1:5" x14ac:dyDescent="0.35">
      <c r="A901" s="30"/>
      <c r="E901" s="1"/>
    </row>
    <row r="902" spans="1:5" x14ac:dyDescent="0.35">
      <c r="A902" s="30"/>
      <c r="E902" s="1"/>
    </row>
    <row r="903" spans="1:5" x14ac:dyDescent="0.35">
      <c r="A903" s="30"/>
      <c r="E903" s="1"/>
    </row>
    <row r="904" spans="1:5" x14ac:dyDescent="0.35">
      <c r="A904" s="30"/>
      <c r="E904" s="1"/>
    </row>
    <row r="905" spans="1:5" x14ac:dyDescent="0.35">
      <c r="A905" s="30"/>
      <c r="E905" s="1"/>
    </row>
    <row r="906" spans="1:5" x14ac:dyDescent="0.35">
      <c r="A906" s="30"/>
      <c r="E906" s="1"/>
    </row>
    <row r="907" spans="1:5" x14ac:dyDescent="0.35">
      <c r="A907" s="30"/>
      <c r="E907" s="1"/>
    </row>
    <row r="908" spans="1:5" x14ac:dyDescent="0.35">
      <c r="A908" s="30"/>
      <c r="E908" s="1"/>
    </row>
    <row r="909" spans="1:5" x14ac:dyDescent="0.35">
      <c r="A909" s="30"/>
      <c r="E909" s="1"/>
    </row>
    <row r="910" spans="1:5" x14ac:dyDescent="0.35">
      <c r="A910" s="30"/>
      <c r="E910" s="1"/>
    </row>
    <row r="911" spans="1:5" x14ac:dyDescent="0.35">
      <c r="A911" s="30"/>
      <c r="E911" s="1"/>
    </row>
    <row r="912" spans="1:5" x14ac:dyDescent="0.35">
      <c r="A912" s="30"/>
      <c r="E912" s="1"/>
    </row>
    <row r="913" spans="1:5" x14ac:dyDescent="0.35">
      <c r="A913" s="30"/>
      <c r="E913" s="1"/>
    </row>
    <row r="914" spans="1:5" x14ac:dyDescent="0.35">
      <c r="A914" s="30"/>
      <c r="E914" s="1"/>
    </row>
    <row r="915" spans="1:5" x14ac:dyDescent="0.35">
      <c r="A915" s="30"/>
      <c r="E915" s="1"/>
    </row>
    <row r="916" spans="1:5" x14ac:dyDescent="0.35">
      <c r="A916" s="30"/>
      <c r="E916" s="1"/>
    </row>
    <row r="917" spans="1:5" x14ac:dyDescent="0.35">
      <c r="A917" s="30"/>
      <c r="E917" s="1"/>
    </row>
    <row r="918" spans="1:5" x14ac:dyDescent="0.35">
      <c r="A918" s="30"/>
      <c r="E918" s="1"/>
    </row>
    <row r="919" spans="1:5" x14ac:dyDescent="0.35">
      <c r="A919" s="30"/>
      <c r="E919" s="1"/>
    </row>
    <row r="920" spans="1:5" x14ac:dyDescent="0.35">
      <c r="A920" s="30"/>
      <c r="E920" s="1"/>
    </row>
    <row r="921" spans="1:5" x14ac:dyDescent="0.35">
      <c r="A921" s="30"/>
      <c r="E921" s="1"/>
    </row>
    <row r="922" spans="1:5" x14ac:dyDescent="0.35">
      <c r="A922" s="30"/>
      <c r="E922" s="1"/>
    </row>
    <row r="923" spans="1:5" x14ac:dyDescent="0.35">
      <c r="A923" s="30"/>
      <c r="E923" s="1"/>
    </row>
    <row r="924" spans="1:5" x14ac:dyDescent="0.35">
      <c r="A924" s="30"/>
      <c r="E924" s="1"/>
    </row>
    <row r="925" spans="1:5" x14ac:dyDescent="0.35">
      <c r="A925" s="30"/>
      <c r="E925" s="1"/>
    </row>
    <row r="926" spans="1:5" x14ac:dyDescent="0.35">
      <c r="A926" s="30"/>
      <c r="E926" s="1"/>
    </row>
    <row r="927" spans="1:5" x14ac:dyDescent="0.35">
      <c r="A927" s="30"/>
      <c r="E927" s="1"/>
    </row>
    <row r="928" spans="1:5" x14ac:dyDescent="0.35">
      <c r="A928" s="30"/>
      <c r="E928" s="1"/>
    </row>
    <row r="929" spans="1:5" x14ac:dyDescent="0.35">
      <c r="A929" s="30"/>
      <c r="E929" s="1"/>
    </row>
    <row r="930" spans="1:5" x14ac:dyDescent="0.35">
      <c r="A930" s="30"/>
      <c r="E930" s="1"/>
    </row>
    <row r="931" spans="1:5" x14ac:dyDescent="0.35">
      <c r="A931" s="30"/>
      <c r="E931" s="1"/>
    </row>
    <row r="932" spans="1:5" x14ac:dyDescent="0.35">
      <c r="A932" s="30"/>
      <c r="E932" s="1"/>
    </row>
    <row r="933" spans="1:5" x14ac:dyDescent="0.35">
      <c r="A933" s="30"/>
      <c r="E933" s="1"/>
    </row>
    <row r="934" spans="1:5" x14ac:dyDescent="0.35">
      <c r="A934" s="30"/>
      <c r="E934" s="1"/>
    </row>
    <row r="935" spans="1:5" x14ac:dyDescent="0.35">
      <c r="A935" s="30"/>
      <c r="E935" s="1"/>
    </row>
    <row r="936" spans="1:5" x14ac:dyDescent="0.35">
      <c r="A936" s="30"/>
      <c r="E936" s="1"/>
    </row>
    <row r="937" spans="1:5" x14ac:dyDescent="0.35">
      <c r="A937" s="30"/>
      <c r="E937" s="1"/>
    </row>
    <row r="938" spans="1:5" x14ac:dyDescent="0.35">
      <c r="A938" s="30"/>
      <c r="E938" s="1"/>
    </row>
    <row r="939" spans="1:5" x14ac:dyDescent="0.35">
      <c r="A939" s="30"/>
      <c r="E939" s="1"/>
    </row>
    <row r="940" spans="1:5" x14ac:dyDescent="0.35">
      <c r="A940" s="30"/>
      <c r="E940" s="1"/>
    </row>
    <row r="941" spans="1:5" x14ac:dyDescent="0.35">
      <c r="A941" s="30"/>
      <c r="E941" s="1"/>
    </row>
    <row r="942" spans="1:5" x14ac:dyDescent="0.35">
      <c r="A942" s="30"/>
      <c r="E942" s="1"/>
    </row>
    <row r="943" spans="1:5" x14ac:dyDescent="0.35">
      <c r="A943" s="30"/>
      <c r="E943" s="1"/>
    </row>
    <row r="944" spans="1:5" x14ac:dyDescent="0.35">
      <c r="A944" s="30"/>
      <c r="E944" s="1"/>
    </row>
    <row r="945" spans="1:5" x14ac:dyDescent="0.35">
      <c r="A945" s="30"/>
      <c r="E945" s="1"/>
    </row>
    <row r="946" spans="1:5" x14ac:dyDescent="0.35">
      <c r="A946" s="30"/>
      <c r="E946" s="1"/>
    </row>
    <row r="947" spans="1:5" x14ac:dyDescent="0.35">
      <c r="A947" s="30"/>
      <c r="E947" s="1"/>
    </row>
    <row r="948" spans="1:5" x14ac:dyDescent="0.35">
      <c r="A948" s="30"/>
      <c r="E948" s="1"/>
    </row>
    <row r="949" spans="1:5" x14ac:dyDescent="0.35">
      <c r="A949" s="30"/>
      <c r="E949" s="1"/>
    </row>
    <row r="950" spans="1:5" x14ac:dyDescent="0.35">
      <c r="A950" s="30"/>
      <c r="E950" s="1"/>
    </row>
    <row r="951" spans="1:5" x14ac:dyDescent="0.35">
      <c r="A951" s="30"/>
      <c r="E951" s="1"/>
    </row>
    <row r="952" spans="1:5" x14ac:dyDescent="0.35">
      <c r="A952" s="30"/>
      <c r="E952" s="1"/>
    </row>
    <row r="953" spans="1:5" x14ac:dyDescent="0.35">
      <c r="A953" s="30"/>
      <c r="E953" s="1"/>
    </row>
    <row r="954" spans="1:5" x14ac:dyDescent="0.35">
      <c r="A954" s="30"/>
      <c r="E954" s="1"/>
    </row>
    <row r="955" spans="1:5" x14ac:dyDescent="0.35">
      <c r="A955" s="30"/>
      <c r="E955" s="1"/>
    </row>
    <row r="956" spans="1:5" x14ac:dyDescent="0.35">
      <c r="A956" s="30"/>
      <c r="E956" s="1"/>
    </row>
    <row r="957" spans="1:5" x14ac:dyDescent="0.35">
      <c r="A957" s="30"/>
      <c r="E957" s="1"/>
    </row>
    <row r="958" spans="1:5" x14ac:dyDescent="0.35">
      <c r="A958" s="30"/>
      <c r="E958" s="1"/>
    </row>
    <row r="959" spans="1:5" x14ac:dyDescent="0.35">
      <c r="A959" s="30"/>
      <c r="E959" s="1"/>
    </row>
    <row r="960" spans="1:5" x14ac:dyDescent="0.35">
      <c r="A960" s="30"/>
      <c r="E960" s="1"/>
    </row>
    <row r="961" spans="1:5" x14ac:dyDescent="0.35">
      <c r="A961" s="30"/>
      <c r="E961" s="1"/>
    </row>
    <row r="962" spans="1:5" x14ac:dyDescent="0.35">
      <c r="A962" s="30"/>
      <c r="E962" s="1"/>
    </row>
    <row r="963" spans="1:5" x14ac:dyDescent="0.35">
      <c r="A963" s="30"/>
      <c r="E963" s="1"/>
    </row>
    <row r="964" spans="1:5" x14ac:dyDescent="0.35">
      <c r="A964" s="30"/>
      <c r="E964" s="1"/>
    </row>
    <row r="965" spans="1:5" x14ac:dyDescent="0.35">
      <c r="A965" s="30"/>
      <c r="E965" s="1"/>
    </row>
    <row r="966" spans="1:5" x14ac:dyDescent="0.35">
      <c r="A966" s="30"/>
      <c r="E966" s="1"/>
    </row>
    <row r="967" spans="1:5" x14ac:dyDescent="0.35">
      <c r="A967" s="30"/>
      <c r="E967" s="1"/>
    </row>
    <row r="968" spans="1:5" x14ac:dyDescent="0.35">
      <c r="A968" s="30"/>
      <c r="E968" s="1"/>
    </row>
    <row r="969" spans="1:5" x14ac:dyDescent="0.35">
      <c r="A969" s="30"/>
      <c r="E969" s="1"/>
    </row>
    <row r="970" spans="1:5" x14ac:dyDescent="0.35">
      <c r="A970" s="30"/>
      <c r="E970" s="1"/>
    </row>
    <row r="971" spans="1:5" x14ac:dyDescent="0.35">
      <c r="A971" s="30"/>
      <c r="E971" s="1"/>
    </row>
    <row r="972" spans="1:5" x14ac:dyDescent="0.35">
      <c r="A972" s="30"/>
      <c r="E972" s="1"/>
    </row>
    <row r="973" spans="1:5" x14ac:dyDescent="0.35">
      <c r="A973" s="30"/>
      <c r="E973" s="1"/>
    </row>
    <row r="974" spans="1:5" x14ac:dyDescent="0.35">
      <c r="A974" s="30"/>
      <c r="E974" s="1"/>
    </row>
    <row r="975" spans="1:5" x14ac:dyDescent="0.35">
      <c r="A975" s="30"/>
      <c r="E975" s="1"/>
    </row>
    <row r="976" spans="1:5" x14ac:dyDescent="0.35">
      <c r="A976" s="30"/>
      <c r="E976" s="1"/>
    </row>
    <row r="977" spans="1:5" x14ac:dyDescent="0.35">
      <c r="A977" s="30"/>
      <c r="E977" s="1"/>
    </row>
    <row r="978" spans="1:5" x14ac:dyDescent="0.35">
      <c r="A978" s="30"/>
      <c r="E978" s="1"/>
    </row>
    <row r="979" spans="1:5" x14ac:dyDescent="0.35">
      <c r="A979" s="30"/>
      <c r="E979" s="1"/>
    </row>
    <row r="980" spans="1:5" x14ac:dyDescent="0.35">
      <c r="A980" s="30"/>
      <c r="E980" s="1"/>
    </row>
    <row r="981" spans="1:5" x14ac:dyDescent="0.35">
      <c r="A981" s="30"/>
      <c r="E981" s="1"/>
    </row>
    <row r="982" spans="1:5" x14ac:dyDescent="0.35">
      <c r="A982" s="30"/>
      <c r="E982" s="1"/>
    </row>
    <row r="983" spans="1:5" x14ac:dyDescent="0.35">
      <c r="A983" s="30"/>
      <c r="E983" s="1"/>
    </row>
    <row r="984" spans="1:5" x14ac:dyDescent="0.35">
      <c r="A984" s="30"/>
      <c r="E984" s="1"/>
    </row>
    <row r="985" spans="1:5" x14ac:dyDescent="0.35">
      <c r="A985" s="30"/>
      <c r="E985" s="1"/>
    </row>
    <row r="986" spans="1:5" x14ac:dyDescent="0.35">
      <c r="A986" s="30"/>
      <c r="E986" s="1"/>
    </row>
    <row r="987" spans="1:5" x14ac:dyDescent="0.35">
      <c r="A987" s="30"/>
      <c r="E987" s="1"/>
    </row>
    <row r="988" spans="1:5" x14ac:dyDescent="0.35">
      <c r="A988" s="30"/>
      <c r="E988" s="1"/>
    </row>
    <row r="989" spans="1:5" x14ac:dyDescent="0.35">
      <c r="A989" s="30"/>
      <c r="E989" s="1"/>
    </row>
    <row r="990" spans="1:5" x14ac:dyDescent="0.35">
      <c r="A990" s="30"/>
      <c r="E990" s="1"/>
    </row>
    <row r="991" spans="1:5" x14ac:dyDescent="0.35">
      <c r="A991" s="30"/>
      <c r="E991" s="1"/>
    </row>
    <row r="992" spans="1:5" x14ac:dyDescent="0.35">
      <c r="A992" s="30"/>
      <c r="E992" s="1"/>
    </row>
    <row r="993" spans="1:5" x14ac:dyDescent="0.35">
      <c r="A993" s="30"/>
      <c r="E993" s="1"/>
    </row>
    <row r="994" spans="1:5" x14ac:dyDescent="0.35">
      <c r="A994" s="30"/>
      <c r="E994" s="1"/>
    </row>
    <row r="995" spans="1:5" x14ac:dyDescent="0.35">
      <c r="A995" s="30"/>
      <c r="E995" s="1"/>
    </row>
    <row r="996" spans="1:5" x14ac:dyDescent="0.35">
      <c r="A996" s="30"/>
      <c r="E996" s="1"/>
    </row>
    <row r="997" spans="1:5" x14ac:dyDescent="0.35">
      <c r="A997" s="30"/>
      <c r="E997" s="1"/>
    </row>
    <row r="998" spans="1:5" x14ac:dyDescent="0.35">
      <c r="A998" s="30"/>
      <c r="E998" s="1"/>
    </row>
    <row r="999" spans="1:5" x14ac:dyDescent="0.35">
      <c r="A999" s="30"/>
      <c r="E999" s="1"/>
    </row>
    <row r="1000" spans="1:5" x14ac:dyDescent="0.35">
      <c r="A1000" s="30"/>
      <c r="E1000" s="1"/>
    </row>
    <row r="1001" spans="1:5" x14ac:dyDescent="0.35">
      <c r="A1001" s="30"/>
      <c r="E1001" s="1"/>
    </row>
    <row r="1002" spans="1:5" x14ac:dyDescent="0.35">
      <c r="A1002" s="30"/>
      <c r="E1002" s="1"/>
    </row>
    <row r="1003" spans="1:5" x14ac:dyDescent="0.35">
      <c r="A1003" s="30"/>
      <c r="E1003" s="1"/>
    </row>
    <row r="1004" spans="1:5" x14ac:dyDescent="0.35">
      <c r="A1004" s="30"/>
      <c r="E1004" s="1"/>
    </row>
    <row r="1005" spans="1:5" x14ac:dyDescent="0.35">
      <c r="A1005" s="30"/>
      <c r="E1005" s="1"/>
    </row>
    <row r="1006" spans="1:5" x14ac:dyDescent="0.35">
      <c r="A1006" s="30"/>
      <c r="E1006" s="1"/>
    </row>
    <row r="1007" spans="1:5" x14ac:dyDescent="0.35">
      <c r="A1007" s="30"/>
      <c r="E1007" s="1"/>
    </row>
    <row r="1008" spans="1:5" x14ac:dyDescent="0.35">
      <c r="A1008" s="30"/>
      <c r="E1008" s="1"/>
    </row>
    <row r="1009" spans="1:5" x14ac:dyDescent="0.35">
      <c r="A1009" s="30"/>
      <c r="E1009" s="1"/>
    </row>
    <row r="1010" spans="1:5" x14ac:dyDescent="0.35">
      <c r="A1010" s="30"/>
      <c r="E1010" s="1"/>
    </row>
    <row r="1011" spans="1:5" x14ac:dyDescent="0.35">
      <c r="A1011" s="30"/>
      <c r="E1011" s="1"/>
    </row>
    <row r="1012" spans="1:5" x14ac:dyDescent="0.35">
      <c r="A1012" s="30"/>
      <c r="E1012" s="1"/>
    </row>
    <row r="1013" spans="1:5" x14ac:dyDescent="0.35">
      <c r="A1013" s="30"/>
      <c r="E1013" s="1"/>
    </row>
    <row r="1014" spans="1:5" x14ac:dyDescent="0.35">
      <c r="A1014" s="30"/>
      <c r="E1014" s="1"/>
    </row>
    <row r="1015" spans="1:5" x14ac:dyDescent="0.35">
      <c r="A1015" s="30"/>
      <c r="E1015" s="1"/>
    </row>
    <row r="1016" spans="1:5" x14ac:dyDescent="0.35">
      <c r="A1016" s="30"/>
      <c r="E1016" s="1"/>
    </row>
    <row r="1017" spans="1:5" x14ac:dyDescent="0.35">
      <c r="A1017" s="30"/>
      <c r="E1017" s="1"/>
    </row>
    <row r="1018" spans="1:5" x14ac:dyDescent="0.35">
      <c r="A1018" s="30"/>
      <c r="E1018" s="1"/>
    </row>
    <row r="1019" spans="1:5" x14ac:dyDescent="0.35">
      <c r="A1019" s="30"/>
      <c r="E1019" s="1"/>
    </row>
    <row r="1020" spans="1:5" x14ac:dyDescent="0.35">
      <c r="A1020" s="30"/>
      <c r="E1020" s="1"/>
    </row>
    <row r="1021" spans="1:5" x14ac:dyDescent="0.35">
      <c r="A1021" s="30"/>
      <c r="E1021" s="1"/>
    </row>
    <row r="1022" spans="1:5" x14ac:dyDescent="0.35">
      <c r="A1022" s="15" t="s">
        <v>8</v>
      </c>
      <c r="E1022" s="1"/>
    </row>
    <row r="1023" spans="1:5" x14ac:dyDescent="0.35">
      <c r="A1023" s="30"/>
      <c r="E1023" s="1"/>
    </row>
    <row r="1024" spans="1:5" x14ac:dyDescent="0.35">
      <c r="A1024" s="15" t="s">
        <v>5</v>
      </c>
      <c r="E1024" s="1"/>
    </row>
    <row r="1025" spans="1:5" x14ac:dyDescent="0.35">
      <c r="A1025" s="30"/>
      <c r="E1025" s="1"/>
    </row>
    <row r="1026" spans="1:5" x14ac:dyDescent="0.35">
      <c r="A1026" s="15" t="s">
        <v>9</v>
      </c>
      <c r="E1026" s="1"/>
    </row>
    <row r="1027" spans="1:5" x14ac:dyDescent="0.35">
      <c r="A1027" s="30"/>
      <c r="E1027" s="1"/>
    </row>
    <row r="1028" spans="1:5" x14ac:dyDescent="0.35">
      <c r="A1028" s="15" t="s">
        <v>10</v>
      </c>
      <c r="E1028" s="1"/>
    </row>
    <row r="1029" spans="1:5" x14ac:dyDescent="0.35">
      <c r="A1029" s="30"/>
      <c r="E1029" s="1"/>
    </row>
    <row r="1030" spans="1:5" x14ac:dyDescent="0.35">
      <c r="A1030" s="15" t="s">
        <v>11</v>
      </c>
      <c r="E1030" s="1"/>
    </row>
    <row r="1031" spans="1:5" x14ac:dyDescent="0.35">
      <c r="A1031" s="30"/>
      <c r="E1031" s="1"/>
    </row>
    <row r="1032" spans="1:5" x14ac:dyDescent="0.35">
      <c r="A1032" s="15" t="s">
        <v>12</v>
      </c>
      <c r="E1032" s="1"/>
    </row>
    <row r="1033" spans="1:5" x14ac:dyDescent="0.35">
      <c r="A1033" s="30"/>
      <c r="E1033" s="1"/>
    </row>
    <row r="1034" spans="1:5" x14ac:dyDescent="0.35">
      <c r="A1034" s="30"/>
      <c r="E1034" s="1"/>
    </row>
    <row r="1035" spans="1:5" x14ac:dyDescent="0.35">
      <c r="A1035" s="30"/>
      <c r="E1035" s="1"/>
    </row>
    <row r="1036" spans="1:5" x14ac:dyDescent="0.35">
      <c r="A1036" s="30"/>
      <c r="E1036" s="1"/>
    </row>
    <row r="1037" spans="1:5" x14ac:dyDescent="0.35">
      <c r="A1037" s="15" t="s">
        <v>17</v>
      </c>
      <c r="E1037" s="1"/>
    </row>
    <row r="1038" spans="1:5" x14ac:dyDescent="0.35">
      <c r="A1038" s="30"/>
      <c r="E1038" s="1"/>
    </row>
    <row r="1039" spans="1:5" x14ac:dyDescent="0.35">
      <c r="A1039" s="15" t="s">
        <v>13</v>
      </c>
      <c r="E1039" s="1"/>
    </row>
    <row r="1040" spans="1:5" x14ac:dyDescent="0.35">
      <c r="A1040" s="30"/>
      <c r="E1040" s="1"/>
    </row>
    <row r="1041" spans="1:5" x14ac:dyDescent="0.35">
      <c r="A1041" s="30"/>
      <c r="E1041" s="1"/>
    </row>
    <row r="1042" spans="1:5" x14ac:dyDescent="0.35">
      <c r="A1042" s="30"/>
      <c r="E1042" s="1"/>
    </row>
    <row r="1043" spans="1:5" x14ac:dyDescent="0.35">
      <c r="A1043" s="30"/>
      <c r="E1043" s="1"/>
    </row>
    <row r="1044" spans="1:5" x14ac:dyDescent="0.35">
      <c r="A1044" s="30"/>
      <c r="E1044" s="1"/>
    </row>
    <row r="1045" spans="1:5" x14ac:dyDescent="0.35">
      <c r="A1045" s="30"/>
      <c r="E1045" s="1"/>
    </row>
    <row r="1046" spans="1:5" x14ac:dyDescent="0.35">
      <c r="A1046" s="30"/>
      <c r="E1046" s="1"/>
    </row>
    <row r="1047" spans="1:5" x14ac:dyDescent="0.35">
      <c r="A1047" s="30"/>
      <c r="E1047" s="1"/>
    </row>
    <row r="1048" spans="1:5" x14ac:dyDescent="0.35">
      <c r="A1048" s="30"/>
      <c r="E1048" s="1"/>
    </row>
    <row r="1049" spans="1:5" x14ac:dyDescent="0.35">
      <c r="A1049" s="30"/>
      <c r="E1049" s="1"/>
    </row>
    <row r="1050" spans="1:5" x14ac:dyDescent="0.35">
      <c r="A1050" s="30"/>
      <c r="E1050" s="1"/>
    </row>
    <row r="1051" spans="1:5" x14ac:dyDescent="0.35">
      <c r="A1051" s="30"/>
      <c r="E1051" s="1"/>
    </row>
    <row r="1052" spans="1:5" x14ac:dyDescent="0.35">
      <c r="A1052" s="30"/>
      <c r="E1052" s="1"/>
    </row>
    <row r="1053" spans="1:5" x14ac:dyDescent="0.35">
      <c r="A1053" s="30"/>
      <c r="E1053" s="1"/>
    </row>
    <row r="1054" spans="1:5" x14ac:dyDescent="0.35">
      <c r="A1054" s="30"/>
      <c r="E1054" s="1"/>
    </row>
    <row r="1055" spans="1:5" x14ac:dyDescent="0.35">
      <c r="A1055" s="30"/>
      <c r="E1055" s="1"/>
    </row>
    <row r="1056" spans="1:5" x14ac:dyDescent="0.35">
      <c r="A1056" s="30"/>
      <c r="E1056" s="1"/>
    </row>
    <row r="1057" spans="1:5" x14ac:dyDescent="0.35">
      <c r="A1057" s="30"/>
      <c r="E1057" s="1"/>
    </row>
    <row r="1058" spans="1:5" x14ac:dyDescent="0.35">
      <c r="A1058" s="30"/>
      <c r="E1058" s="1"/>
    </row>
    <row r="1059" spans="1:5" x14ac:dyDescent="0.35">
      <c r="A1059" s="30"/>
      <c r="E1059" s="1"/>
    </row>
    <row r="1060" spans="1:5" x14ac:dyDescent="0.35">
      <c r="A1060" s="30"/>
      <c r="E1060" s="1"/>
    </row>
    <row r="1061" spans="1:5" x14ac:dyDescent="0.35">
      <c r="A1061" s="30"/>
      <c r="E1061" s="1"/>
    </row>
    <row r="1062" spans="1:5" x14ac:dyDescent="0.35">
      <c r="A1062" s="30"/>
      <c r="E1062" s="1"/>
    </row>
    <row r="1081" spans="1:1" x14ac:dyDescent="0.35">
      <c r="A1081" s="10" t="s">
        <v>7</v>
      </c>
    </row>
    <row r="1083" spans="1:1" x14ac:dyDescent="0.35">
      <c r="A1083" s="10" t="s">
        <v>8</v>
      </c>
    </row>
    <row r="1085" spans="1:1" x14ac:dyDescent="0.35">
      <c r="A1085" s="10" t="s">
        <v>5</v>
      </c>
    </row>
    <row r="1087" spans="1:1" x14ac:dyDescent="0.35">
      <c r="A1087" s="10" t="s">
        <v>9</v>
      </c>
    </row>
    <row r="1089" spans="1:1" x14ac:dyDescent="0.35">
      <c r="A1089" s="10" t="s">
        <v>10</v>
      </c>
    </row>
    <row r="1093" spans="1:1" x14ac:dyDescent="0.35">
      <c r="A1093" s="10" t="s">
        <v>11</v>
      </c>
    </row>
    <row r="1162" spans="1:1" x14ac:dyDescent="0.35">
      <c r="A1162" s="10" t="s">
        <v>10</v>
      </c>
    </row>
    <row r="1164" spans="1:1" x14ac:dyDescent="0.35">
      <c r="A1164" s="10" t="s">
        <v>11</v>
      </c>
    </row>
    <row r="1166" spans="1:1" x14ac:dyDescent="0.35">
      <c r="A1166" s="10" t="s">
        <v>12</v>
      </c>
    </row>
  </sheetData>
  <pageMargins left="0.39370078740157483" right="0.19685039370078741" top="0.59055118110236227" bottom="0.19685039370078741" header="0" footer="0.47244094488188981"/>
  <pageSetup paperSize="9" scale="90" orientation="portrait" verticalDpi="300" r:id="rId1"/>
  <headerFooter alignWithMargins="0">
    <oddHeader>&amp;C
JANJANGBUREH CENTRE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37</vt:i4>
      </vt:variant>
    </vt:vector>
  </HeadingPairs>
  <TitlesOfParts>
    <vt:vector size="45" baseType="lpstr">
      <vt:lpstr>RENOVATIONS</vt:lpstr>
      <vt:lpstr>CRAFT SHOP</vt:lpstr>
      <vt:lpstr>OFFICE</vt:lpstr>
      <vt:lpstr>IT  JOB CENTRE</vt:lpstr>
      <vt:lpstr> TOILETS</vt:lpstr>
      <vt:lpstr>BICYCLE SHOP</vt:lpstr>
      <vt:lpstr>RESTAURANT</vt:lpstr>
      <vt:lpstr>SUMMARY TOTAL JANJANGBUREH</vt:lpstr>
      <vt:lpstr>' TOILETS'!mi</vt:lpstr>
      <vt:lpstr>'BICYCLE SHOP'!mi</vt:lpstr>
      <vt:lpstr>'CRAFT SHOP'!mi</vt:lpstr>
      <vt:lpstr>'IT  JOB CENTRE'!mi</vt:lpstr>
      <vt:lpstr>OFFICE!mi</vt:lpstr>
      <vt:lpstr>RENOVATIONS!mi</vt:lpstr>
      <vt:lpstr>RESTAURANT!mi</vt:lpstr>
      <vt:lpstr>' TOILETS'!Print_Area</vt:lpstr>
      <vt:lpstr>'BICYCLE SHOP'!Print_Area</vt:lpstr>
      <vt:lpstr>'CRAFT SHOP'!Print_Area</vt:lpstr>
      <vt:lpstr>'IT  JOB CENTRE'!Print_Area</vt:lpstr>
      <vt:lpstr>OFFICE!Print_Area</vt:lpstr>
      <vt:lpstr>RENOVATIONS!Print_Area</vt:lpstr>
      <vt:lpstr>RESTAURANT!Print_Area</vt:lpstr>
      <vt:lpstr>'SUMMARY TOTAL JANJANGBUREH'!Print_Area</vt:lpstr>
      <vt:lpstr>' TOILETS'!Print_Area_MI</vt:lpstr>
      <vt:lpstr>'BICYCLE SHOP'!Print_Area_MI</vt:lpstr>
      <vt:lpstr>'CRAFT SHOP'!Print_Area_MI</vt:lpstr>
      <vt:lpstr>'IT  JOB CENTRE'!Print_Area_MI</vt:lpstr>
      <vt:lpstr>OFFICE!Print_Area_MI</vt:lpstr>
      <vt:lpstr>RENOVATIONS!Print_Area_MI</vt:lpstr>
      <vt:lpstr>RESTAURANT!Print_Area_MI</vt:lpstr>
      <vt:lpstr>'SUMMARY TOTAL JANJANGBUREH'!Print_Area_MI</vt:lpstr>
      <vt:lpstr>' TOILETS'!Print_Titles</vt:lpstr>
      <vt:lpstr>'BICYCLE SHOP'!Print_Titles</vt:lpstr>
      <vt:lpstr>'CRAFT SHOP'!Print_Titles</vt:lpstr>
      <vt:lpstr>'IT  JOB CENTRE'!Print_Titles</vt:lpstr>
      <vt:lpstr>OFFICE!Print_Titles</vt:lpstr>
      <vt:lpstr>RENOVATIONS!Print_Titles</vt:lpstr>
      <vt:lpstr>RESTAURANT!Print_Titles</vt:lpstr>
      <vt:lpstr>' TOILETS'!Print_Titles_MI</vt:lpstr>
      <vt:lpstr>'BICYCLE SHOP'!Print_Titles_MI</vt:lpstr>
      <vt:lpstr>'CRAFT SHOP'!Print_Titles_MI</vt:lpstr>
      <vt:lpstr>'IT  JOB CENTRE'!Print_Titles_MI</vt:lpstr>
      <vt:lpstr>OFFICE!Print_Titles_MI</vt:lpstr>
      <vt:lpstr>RENOVATIONS!Print_Titles_MI</vt:lpstr>
      <vt:lpstr>RESTAURANT!Print_Titles_MI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Bedroom house</dc:title>
  <dc:subject>bill</dc:subject>
  <dc:creator>Moses Jenkins</dc:creator>
  <dc:description>bill of quantity</dc:description>
  <cp:lastModifiedBy>JASSEH</cp:lastModifiedBy>
  <cp:lastPrinted>2019-06-18T10:55:25Z</cp:lastPrinted>
  <dcterms:created xsi:type="dcterms:W3CDTF">1999-01-07T11:50:49Z</dcterms:created>
  <dcterms:modified xsi:type="dcterms:W3CDTF">2019-06-18T10:55:36Z</dcterms:modified>
</cp:coreProperties>
</file>