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UMMARY PAGE" sheetId="2" r:id="rId5"/>
    <sheet name="PRELIMINARIES" sheetId="3" r:id="rId6"/>
    <sheet name="Centre For Excelence " sheetId="4" r:id="rId7"/>
    <sheet name="security House" sheetId="5" r:id="rId8"/>
    <sheet name="ext Toilet" sheetId="6" r:id="rId9"/>
    <sheet name="Fencing " sheetId="7" r:id="rId10"/>
    <sheet name=" landscaping Works" sheetId="8" r:id="rId11"/>
  </sheets>
</workbook>
</file>

<file path=xl/sharedStrings.xml><?xml version="1.0" encoding="utf-8"?>
<sst xmlns="http://schemas.openxmlformats.org/spreadsheetml/2006/main" uniqueCount="458">
  <si>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</si>
  <si>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</si>
  <si>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</si>
  <si>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</si>
  <si>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SUMMARY PAGE</t>
  </si>
  <si>
    <t>Table 1</t>
  </si>
  <si>
    <t>GRAND SUMMARY</t>
  </si>
  <si>
    <t xml:space="preserve">MAIN BUILDING </t>
  </si>
  <si>
    <t>SECURITY HOUSE</t>
  </si>
  <si>
    <t>ExTERIOR TOILET</t>
  </si>
  <si>
    <t>FENCE WORK</t>
  </si>
  <si>
    <t>SITE FINISHING &amp; VEGETATION</t>
  </si>
  <si>
    <t xml:space="preserve">SUB TOTAL </t>
  </si>
  <si>
    <t xml:space="preserve">15% VAT </t>
  </si>
  <si>
    <t xml:space="preserve"> TOTAL Inc. VAT</t>
  </si>
  <si>
    <t xml:space="preserve">10% Contengency </t>
  </si>
  <si>
    <t xml:space="preserve">GRAND TOTAL </t>
  </si>
  <si>
    <t>PRELIMINARIES</t>
  </si>
  <si>
    <t>BILLS OF QUANTITIES-BILL No.01-PRELIMINARIES</t>
  </si>
  <si>
    <t>Project: Earth Builders Association center of Excellence</t>
  </si>
  <si>
    <t>Item</t>
  </si>
  <si>
    <t>Description</t>
  </si>
  <si>
    <t>Qty</t>
  </si>
  <si>
    <t>Unit</t>
  </si>
  <si>
    <t xml:space="preserve">Rate
</t>
  </si>
  <si>
    <t xml:space="preserve">Amount
</t>
  </si>
  <si>
    <t>Bill No : 01 - PRELIMINARIES</t>
  </si>
  <si>
    <t>Notes</t>
  </si>
  <si>
    <t>A.1</t>
  </si>
  <si>
    <r>
      <rPr>
        <sz val="9"/>
        <color indexed="8"/>
        <rFont val="Times New Roman"/>
      </rPr>
      <t xml:space="preserve">The contractor shall </t>
    </r>
    <r>
      <rPr>
        <b val="1"/>
        <sz val="9"/>
        <color indexed="8"/>
        <rFont val="Times New Roman"/>
      </rPr>
      <t>provide and maintain temporary sheds for the storage of materials, tools, and tackle and the use of all persons employed on the Site</t>
    </r>
    <r>
      <rPr>
        <sz val="9"/>
        <color indexed="8"/>
        <rFont val="Times New Roman"/>
      </rPr>
      <t>.  Those used for the storage of cement and other perishable materials and the like are to be weatherproofed at all times</t>
    </r>
  </si>
  <si>
    <t>A.2</t>
  </si>
  <si>
    <r>
      <rPr>
        <b val="1"/>
        <sz val="9"/>
        <color indexed="8"/>
        <rFont val="Times New Roman"/>
      </rPr>
      <t>Provide, maintain and keep in a clean condition adequate temporary sanitary accommodation and facilities</t>
    </r>
    <r>
      <rPr>
        <sz val="9"/>
        <color indexed="8"/>
        <rFont val="Times New Roman"/>
      </rPr>
      <t xml:space="preserve"> in accordance with the Development act 1981 for all persons employed on the Works.</t>
    </r>
  </si>
  <si>
    <t>A.3</t>
  </si>
  <si>
    <r>
      <rPr>
        <sz val="9"/>
        <color indexed="8"/>
        <rFont val="Times New Roman"/>
      </rPr>
      <t xml:space="preserve">Allow for </t>
    </r>
    <r>
      <rPr>
        <b val="1"/>
        <sz val="9"/>
        <color indexed="8"/>
        <rFont val="Times New Roman"/>
      </rPr>
      <t>supplying temporary electricity</t>
    </r>
    <r>
      <rPr>
        <sz val="9"/>
        <color indexed="8"/>
        <rFont val="Times New Roman"/>
      </rPr>
      <t xml:space="preserve"> for the Works and facilities of the contractor including 'connection, distribution system for the work, internal arrangements and all payment to the authorities for connections.It is the responsibility of the Contractor to ensure steady and uninterrupted power supply to Works.  The Contractor shall not be entitled to claim and the Employer shall not pay cost incurred by the Contractor for using electric power generators or for using other alternative power supply method in case there happened to be disruptions to normal power supply due to any reason.</t>
    </r>
  </si>
  <si>
    <t>A.4</t>
  </si>
  <si>
    <r>
      <rPr>
        <sz val="9"/>
        <color indexed="8"/>
        <rFont val="Times New Roman"/>
      </rPr>
      <t xml:space="preserve">Allow for </t>
    </r>
    <r>
      <rPr>
        <b val="1"/>
        <sz val="9"/>
        <color indexed="8"/>
        <rFont val="Times New Roman"/>
      </rPr>
      <t xml:space="preserve">provision of  of water </t>
    </r>
    <r>
      <rPr>
        <sz val="9"/>
        <color indexed="8"/>
        <rFont val="Times New Roman"/>
      </rPr>
      <t xml:space="preserve"> for the works including drinking water, and paying all charges and other expenses in connection with the supply from water mains or any other alternative method of water supply, storage and distribution.  It is the sole responsibility of the contractor to ensure steady, uninterrupted adequate supply of water required for main contract and nominated sub contract work.</t>
    </r>
  </si>
  <si>
    <t>A.5</t>
  </si>
  <si>
    <r>
      <rPr>
        <sz val="9"/>
        <color indexed="8"/>
        <rFont val="Times New Roman"/>
      </rPr>
      <t xml:space="preserve">Allow for providing and maintenance of </t>
    </r>
    <r>
      <rPr>
        <b val="1"/>
        <sz val="9"/>
        <color indexed="8"/>
        <rFont val="Times New Roman"/>
      </rPr>
      <t>name board</t>
    </r>
    <r>
      <rPr>
        <sz val="9"/>
        <color indexed="8"/>
        <rFont val="Times New Roman"/>
      </rPr>
      <t xml:space="preserve"> and advertising board to the specifications and as directed by the Engineer.</t>
    </r>
  </si>
  <si>
    <t>A.6</t>
  </si>
  <si>
    <r>
      <rPr>
        <sz val="9"/>
        <color indexed="8"/>
        <rFont val="Times New Roman"/>
      </rPr>
      <t xml:space="preserve">Allow for </t>
    </r>
    <r>
      <rPr>
        <b val="1"/>
        <sz val="9"/>
        <color indexed="8"/>
        <rFont val="Times New Roman"/>
      </rPr>
      <t xml:space="preserve"> mobilization</t>
    </r>
    <r>
      <rPr>
        <sz val="9"/>
        <color indexed="8"/>
        <rFont val="Times New Roman"/>
      </rPr>
      <t xml:space="preserve"> i.e  plant, machinery, other equipments including work force etc  to the site</t>
    </r>
  </si>
  <si>
    <t>A.7</t>
  </si>
  <si>
    <r>
      <rPr>
        <sz val="9"/>
        <color indexed="8"/>
        <rFont val="Times New Roman"/>
      </rPr>
      <t xml:space="preserve">Allow for any other item necessary for the proper execution of the works and not listed in the items above </t>
    </r>
    <r>
      <rPr>
        <i val="1"/>
        <sz val="9"/>
        <color indexed="8"/>
        <rFont val="Times New Roman"/>
      </rPr>
      <t>( Please Provide a detailed List below)</t>
    </r>
  </si>
  <si>
    <t>A</t>
  </si>
  <si>
    <t>Preliminaries</t>
  </si>
  <si>
    <t>To Summary</t>
  </si>
  <si>
    <t xml:space="preserve">Centre For Excelence </t>
  </si>
  <si>
    <t>Note:Unit price shall include related assistance works all formwork,logistics and a reasonable profit required to efficiently execute the works in this bill</t>
  </si>
  <si>
    <t>ITEM</t>
  </si>
  <si>
    <t>DESCRIPTION</t>
  </si>
  <si>
    <t>UNIT</t>
  </si>
  <si>
    <t>QTY</t>
  </si>
  <si>
    <t>RATE</t>
  </si>
  <si>
    <t>AMOUNT</t>
  </si>
  <si>
    <t>1. SUB-STRUCTURE</t>
  </si>
  <si>
    <t>Site preparation work</t>
  </si>
  <si>
    <t>Clearing of site,uprooting,carrying and disposing of vegetation,grass,bush,sapling and trees of any girth, as per instructions of the Site Engineer</t>
  </si>
  <si>
    <t>m³</t>
  </si>
  <si>
    <t>Earth works in excavation</t>
  </si>
  <si>
    <t>Earth works in excavation of foundation, including dressing of sides lift up to all depth as shown in drawing. Stacking of excavated materials clear from the edge of trenches with a reasonable lead specified by the Site Engineer, and filling of trenches (back filling) including water ramming, consolidation and dressing, including side wall protection and dewatering works, all complete</t>
  </si>
  <si>
    <t>1.2.1</t>
  </si>
  <si>
    <t>at foundation trenches 600mm x 750mm depth</t>
  </si>
  <si>
    <t>1.2.2</t>
  </si>
  <si>
    <t>Pad Foundation Bases</t>
  </si>
  <si>
    <t>a</t>
  </si>
  <si>
    <t>Bases 1000mm x 1000mm x 750mm depth  footing excavation</t>
  </si>
  <si>
    <t>Filling work</t>
  </si>
  <si>
    <r>
      <rPr>
        <sz val="9"/>
        <color indexed="8"/>
        <rFont val="Times New Roman"/>
      </rPr>
      <t>Hardcore fill on the structures in layers, not exceeding 200mm, include water ramming and consolidation (compaction more than 95% relative dry density) with gravel all complete as per drawing specification and instructions. (</t>
    </r>
    <r>
      <rPr>
        <b val="1"/>
        <sz val="9"/>
        <color indexed="8"/>
        <rFont val="Times New Roman"/>
      </rPr>
      <t>excluding backfiling of foundation trenches)</t>
    </r>
    <r>
      <rPr>
        <sz val="9"/>
        <color indexed="8"/>
        <rFont val="Times New Roman"/>
      </rPr>
      <t xml:space="preserve"> </t>
    </r>
  </si>
  <si>
    <t>Anti-termite treatment of foundations and fillings with "DURSBAN" or any other approved. i.e trenches, bases and hardcore.</t>
  </si>
  <si>
    <r>
      <rPr>
        <sz val="11"/>
        <color indexed="8"/>
        <rFont val="Times New Roman"/>
      </rPr>
      <t>m</t>
    </r>
    <r>
      <rPr>
        <sz val="11"/>
        <color indexed="8"/>
        <rFont val="Calibri"/>
      </rPr>
      <t>²</t>
    </r>
  </si>
  <si>
    <t>Providing and filling of sand including water ramming all complete, 20mm</t>
  </si>
  <si>
    <t>Damp proof membrane</t>
  </si>
  <si>
    <t>1200 gauge polythene sheets</t>
  </si>
  <si>
    <t>CONCRETE WORKS</t>
  </si>
  <si>
    <t>1.7.1</t>
  </si>
  <si>
    <t>P.C.C Work</t>
  </si>
  <si>
    <t>1.7.1.1</t>
  </si>
  <si>
    <t>Providing and pouring in situ machine mixed p.c.c with 20mm diameter aggregate washstones including the cost of compaction, levelling and curing, all complete; excluding the cost of reinforcement and formwork as per drawing specifications and functions.</t>
  </si>
  <si>
    <t>p.c.c C15 Nominal Mix (1:3:6) trench blinding</t>
  </si>
  <si>
    <t>b</t>
  </si>
  <si>
    <t>p.c.c C25 Nominal Mix (1:2:4) footings</t>
  </si>
  <si>
    <t>c</t>
  </si>
  <si>
    <t xml:space="preserve">P.c.c C20/25 Nominal Mix (1:2:4) floor Concrete 150mm thick </t>
  </si>
  <si>
    <t>1.7.2</t>
  </si>
  <si>
    <t>R.c.c Work</t>
  </si>
  <si>
    <t>Providing and pouring in situ C20/25 machine mixed /machine vibrated plain cement concrete. Rates to include necessary ramming, leveling, curing and cost of mixtures etc. but excluding the cost of reinforcements and formwork as per drawing specifications and functions.</t>
  </si>
  <si>
    <t>Note basalt aggregate mix</t>
  </si>
  <si>
    <t>Ground Floor Beams 290 x 200mm C25</t>
  </si>
  <si>
    <t xml:space="preserve">Filling CSEB hollow block with concrete C20 mix at foundation columns </t>
  </si>
  <si>
    <t>REINFORCEMENTS</t>
  </si>
  <si>
    <t>1.8.1</t>
  </si>
  <si>
    <t>Providing and fixing in position high yield steel reinforcement in r.c.c works including straightening, cutting, bending, binding with 20 swg annealed wire for tying the reinforcement of all sizes of bars at each junction including all waste and cut pieces, placing in position with cover block of cement mortar, fixing of chairs and spacers to keep the bars in intended position at all levels as per the drawings, specifications and instructions (lapping, chairs and spacers) will be provided according to joint measurement at site with the spacing of 150mm for steel bars</t>
  </si>
  <si>
    <t>1.8.1a</t>
  </si>
  <si>
    <t>12mm steel to Column Bases</t>
  </si>
  <si>
    <t>m</t>
  </si>
  <si>
    <t>1.8.1b</t>
  </si>
  <si>
    <t>12mm steel to Columns</t>
  </si>
  <si>
    <t>1.8.1c</t>
  </si>
  <si>
    <t>12mm steel to ground beams</t>
  </si>
  <si>
    <t>1.8.1d</t>
  </si>
  <si>
    <t>6mm steel stirrups columns</t>
  </si>
  <si>
    <t>1.8.1e</t>
  </si>
  <si>
    <t>6mm steel stirrups to ground beam</t>
  </si>
  <si>
    <t>1.8.1f</t>
  </si>
  <si>
    <t>BRC Mesh to BS785-6mm; to  floor Concrete</t>
  </si>
  <si>
    <t>m²</t>
  </si>
  <si>
    <t>1.8.2</t>
  </si>
  <si>
    <t>Formwork</t>
  </si>
  <si>
    <t>1.8..2a</t>
  </si>
  <si>
    <t>to edges of floor concrete</t>
  </si>
  <si>
    <t>1.8..2b</t>
  </si>
  <si>
    <t>to Ground Beam</t>
  </si>
  <si>
    <t>1.8.3</t>
  </si>
  <si>
    <t>1.8..3a</t>
  </si>
  <si>
    <t>MASONRY</t>
  </si>
  <si>
    <t>1.9.1</t>
  </si>
  <si>
    <t>Providing and laying of compressed stablized earth block (CSEB) 290 x 140mm block at 1m, at a mix ratio of 1:3:7 cement sand earth mix including leveling, curing and the cost of all materials</t>
  </si>
  <si>
    <t>1.9.2</t>
  </si>
  <si>
    <t>Providing and laying of compressed stablized earth block (CSEB) 240 x 240mm block at 1m, at a mix ratio of 1:3:7 cement sand earth mix including leveling, curing and the cost of all materials</t>
  </si>
  <si>
    <t>TOTAL CARRIED TO SUMMARY ………………………………………</t>
  </si>
  <si>
    <t xml:space="preserve">2.SUPERSTRUCTURE  </t>
  </si>
  <si>
    <t>2.1.1</t>
  </si>
  <si>
    <t>Constructing walls from compressed stablized earth block (CSEB),  at a mix ratio of 1:3:7 cement sand earth mix ratios shall include  include curing and cost of all production, logistics and labour.</t>
  </si>
  <si>
    <t>Blockwork (CSEB) 290 x 140 x 90mm, at a mix ratio of 1:3:7 cement sand earth mix 3.1m high</t>
  </si>
  <si>
    <t>B</t>
  </si>
  <si>
    <t>Blockwork (CSEB) 240 x 240 x 90mm, at a mix ratio of 1:3:7 cement sand earth mix 6.2m high</t>
  </si>
  <si>
    <t>Providing and pouring in situ C20/C25 machine mixed  plain cement concrete in columns, beams, including necessary ramming, leveling, curing etc. excluding the cost of reinforcement and formwork.</t>
  </si>
  <si>
    <t>2.2.1</t>
  </si>
  <si>
    <t>filling with concrete C20 concrete mix  at 390mm x 390mm hollow rectangular (CSEB) columns</t>
  </si>
  <si>
    <t>2.2.2</t>
  </si>
  <si>
    <t>Pouring C25 concrete mix at 290mm x 250mm beams</t>
  </si>
  <si>
    <t>2.2.3</t>
  </si>
  <si>
    <t>Pouring C25 concrete mix at 240mm x 350mm springer beam for dome</t>
  </si>
  <si>
    <t>Reinforcements</t>
  </si>
  <si>
    <t>2.3.1</t>
  </si>
  <si>
    <t>Beams</t>
  </si>
  <si>
    <t>2.3.1a</t>
  </si>
  <si>
    <t xml:space="preserve">6mm steel Bars </t>
  </si>
  <si>
    <t>2.3.1b</t>
  </si>
  <si>
    <t xml:space="preserve">12mm steel Bars </t>
  </si>
  <si>
    <t>2.3.2</t>
  </si>
  <si>
    <t>Columns</t>
  </si>
  <si>
    <t>2.3.2a</t>
  </si>
  <si>
    <t>6mm steel bars, to columns</t>
  </si>
  <si>
    <t>2.3.2b</t>
  </si>
  <si>
    <t>12mm steel bars, to columns</t>
  </si>
  <si>
    <t>2.3.3</t>
  </si>
  <si>
    <t>2.3.3a</t>
  </si>
  <si>
    <t>to  Beams</t>
  </si>
  <si>
    <t>3.STAIR CASE &amp; BALUSTRADES</t>
  </si>
  <si>
    <r>
      <rPr>
        <sz val="9"/>
        <color indexed="8"/>
        <rFont val="Times New Roman"/>
      </rPr>
      <t>construction of 600mm high steps from C20/25 grade machine mixed /machine vibrated plain cement concrete.including necessary ramming, leveling, curing and cost of mixtures etc. but excluding the cost of reinforcement and formwork</t>
    </r>
    <r>
      <rPr>
        <sz val="9"/>
        <color indexed="18"/>
        <rFont val="Times New Roman"/>
      </rPr>
      <t xml:space="preserve"> </t>
    </r>
    <r>
      <rPr>
        <sz val="9"/>
        <color indexed="8"/>
        <rFont val="Times New Roman"/>
      </rPr>
      <t>as per drawings specification and functions.</t>
    </r>
  </si>
  <si>
    <t>item</t>
  </si>
  <si>
    <t>construction of 600mm high ramps from C20/25 grade machine mixed /machine vibrated plain cement concrete. Including necessary ramming, leveling, curing and cost of mixtures etc.but excluding the cost of reinforcement and formwork as per drawing specification and functions.</t>
  </si>
  <si>
    <t>construction of round staircase consisting of C20/25 grade machine mixed /machine vibrated plain cement concrete in design mix in columns, beams &amp; slabs including necessary ramming, leveling, curing and cost of mixtures etc.but excluding the cost of reinforcement and formwork as per drawings specification and functions.</t>
  </si>
  <si>
    <r>
      <rPr>
        <sz val="11"/>
        <color indexed="8"/>
        <rFont val="Times New Roman"/>
      </rPr>
      <t>m</t>
    </r>
    <r>
      <rPr>
        <sz val="11"/>
        <color indexed="8"/>
        <rFont val="Calibri"/>
      </rPr>
      <t>³</t>
    </r>
  </si>
  <si>
    <t xml:space="preserve">Balustrade </t>
  </si>
  <si>
    <t>3.4.1</t>
  </si>
  <si>
    <t xml:space="preserve">Balustrade overall 900mm high bolted to concrete, consisting of  intermideat members per riser of the stair and 60mm diameter hand rail all in aluminium and as detailed. </t>
  </si>
  <si>
    <t>3.4.2</t>
  </si>
  <si>
    <t>Provide and fix in place 20mm thick ceramic  riser tiles; color to be decided.</t>
  </si>
  <si>
    <r>
      <rPr>
        <sz val="12"/>
        <color indexed="8"/>
        <rFont val="Times New Roman"/>
      </rPr>
      <t>m</t>
    </r>
    <r>
      <rPr>
        <vertAlign val="superscript"/>
        <sz val="12"/>
        <color indexed="8"/>
        <rFont val="Times New Roman"/>
      </rPr>
      <t>2</t>
    </r>
  </si>
  <si>
    <t>3.4.5</t>
  </si>
  <si>
    <t xml:space="preserve">Provide and fix in place 30mm thick non - slip, ceramic tiles to landing area; color to be decided. </t>
  </si>
  <si>
    <t>3.4.6</t>
  </si>
  <si>
    <t>Providing and fixing in position high yeild steel reinforcement in r.c.c works including starightening,cutting,bending,binding with 20 swg annealed wire for tying the reinforcemnet of all sizes of bars at each junctions including all waste and cut pieces,placing in position with cover block of cement mortar,fixing of chiar,spacers to keep the bars in inteneded position at all levels as per the drawings,specifications and instruction (lapping,chairs and spacers)will be providing according to joint measurement at site.</t>
  </si>
  <si>
    <t>10mm steel bars, to columns</t>
  </si>
  <si>
    <t>3.4.7</t>
  </si>
  <si>
    <t>To steps and ramps</t>
  </si>
  <si>
    <t>to  spiral staircase</t>
  </si>
  <si>
    <t>4. FINISHING WORK</t>
  </si>
  <si>
    <t>Plaster in soil cement mortar and apply final coat of gypsum plastering only to reception area internal walls</t>
  </si>
  <si>
    <t xml:space="preserve">Provide and apply 2 coats of approved plastic paint to all plastered surfaces, including ceiling cornice and slab soffit </t>
  </si>
  <si>
    <t>Provide and fix high quality non-slip porcelain floor tiles to toilets floor surfaces. (type and color to be approved)</t>
  </si>
  <si>
    <t>Provide and fix high quality ceramic wall tiles to toilet wall surfaces as indicated in the design. (color and pattern to approved)</t>
  </si>
  <si>
    <t>construction of pafoaretd Decorative wall with CSEB 140mm blocks @ conference area</t>
  </si>
  <si>
    <t>5. ROOFS</t>
  </si>
  <si>
    <t xml:space="preserve">Construct Structural  dome comprising of Compressed stabilized earth blocks 140 x 140 x 50 mm with a Cement Sand Mix ratio Of  1:2:8 well cured including all necessary materials required </t>
  </si>
  <si>
    <t xml:space="preserve">Construct Structural  Vaults comprising of Compressed stabilized earth blocks 140 x 140 x 50mm with a Cement Sand Mix ratio Of  1:2:8 well cured including all,labour cost and all necessary materials </t>
  </si>
  <si>
    <t>a) Training Shed Area</t>
  </si>
  <si>
    <r>
      <rPr>
        <sz val="9"/>
        <color indexed="8"/>
        <rFont val="Times New Roman"/>
      </rPr>
      <t>m</t>
    </r>
    <r>
      <rPr>
        <sz val="9"/>
        <color indexed="8"/>
        <rFont val="Calibri"/>
      </rPr>
      <t>²</t>
    </r>
  </si>
  <si>
    <t xml:space="preserve">b) passage way to the shed </t>
  </si>
  <si>
    <t>Roof Slab</t>
  </si>
  <si>
    <t>5.3.1</t>
  </si>
  <si>
    <t>Providing and pouring on site C25 machine mixed /machine vibrated plain cement concrete 125mm thick. rates to include necessary ramming, leveling, curing and cost of mixtures etc.excluding the cost of reinforcement and formwork as per drawings specification and functions.</t>
  </si>
  <si>
    <t>5.3.2</t>
  </si>
  <si>
    <t>BRC Mesh, BS785-10mm; to  slab</t>
  </si>
  <si>
    <t>5.3.3</t>
  </si>
  <si>
    <t>Form work</t>
  </si>
  <si>
    <t>Edges of slab</t>
  </si>
  <si>
    <t xml:space="preserve">slab soffit </t>
  </si>
  <si>
    <t>6.DOORS</t>
  </si>
  <si>
    <t>Providing and installing Panel (Hardwood) doors complete with frame, architraves and ironmongery</t>
  </si>
  <si>
    <t>6.1.1</t>
  </si>
  <si>
    <t>900 x 2100mm (D 02)</t>
  </si>
  <si>
    <t>Nr</t>
  </si>
  <si>
    <t>6.1.2</t>
  </si>
  <si>
    <t>750 x 2100mm (D 03)</t>
  </si>
  <si>
    <t>6.1.3</t>
  </si>
  <si>
    <t>2700 x 2500mm (DD 01)</t>
  </si>
  <si>
    <t>6.1.4</t>
  </si>
  <si>
    <t>1500 x 2100mm (DM 01)</t>
  </si>
  <si>
    <t>6.1.5</t>
  </si>
  <si>
    <t>900 x 2100mm (DM 02)</t>
  </si>
  <si>
    <t>Providing and installing Panel Galvenized metal doors complete with frame, architraves and ironmongery 2500 x 2500mm (D00 002)</t>
  </si>
  <si>
    <t>Providing and installing of Doors: Wooden barn doors  Sliding fixed glazing unit; powder coated aluminium frame gray tint; reflective. Including all necessary materials.</t>
  </si>
  <si>
    <t>6.3.1</t>
  </si>
  <si>
    <t xml:space="preserve">1500 x 2100mm (SD1) </t>
  </si>
  <si>
    <t>6.3.2</t>
  </si>
  <si>
    <t xml:space="preserve">1000 x 2100mm (SD 03) </t>
  </si>
  <si>
    <t>7.WINDOWS</t>
  </si>
  <si>
    <t>Providing and installing windows: Aluminium frame glazed (6mm) with powder coa aluminium frame. mosquito netting and fabricated burglar proof screen</t>
  </si>
  <si>
    <t>7.1.1</t>
  </si>
  <si>
    <t>900 x 1800mm (W 04)</t>
  </si>
  <si>
    <t>7.1.2</t>
  </si>
  <si>
    <t>1200 x 1800mm (W 03)</t>
  </si>
  <si>
    <t>7.1.3</t>
  </si>
  <si>
    <t>650 x 1800mm (W 02)</t>
  </si>
  <si>
    <t>7.1.4</t>
  </si>
  <si>
    <t>600 x 450mm (W 01)</t>
  </si>
  <si>
    <t>7.1.5</t>
  </si>
  <si>
    <t>2500 x 500mm (WW 01)</t>
  </si>
  <si>
    <t>8.FINISHES</t>
  </si>
  <si>
    <t>WALL FINISHES</t>
  </si>
  <si>
    <t>8.1.1</t>
  </si>
  <si>
    <t xml:space="preserve">Prepare, prime and paint 2 finish coats of polish paint to CSEB walls </t>
  </si>
  <si>
    <t>8.1.2</t>
  </si>
  <si>
    <t xml:space="preserve">12mm thick render to walls and jambs </t>
  </si>
  <si>
    <t>8.1.3</t>
  </si>
  <si>
    <t>Ceramic tiles on 13mm cement mortar bed (Toilets)</t>
  </si>
  <si>
    <t>8.1.4</t>
  </si>
  <si>
    <t>Ceramic tiles on 13mm cement mortar bed (Kitchen)</t>
  </si>
  <si>
    <t>PAINTING AND DECORATION</t>
  </si>
  <si>
    <t>8.2.1</t>
  </si>
  <si>
    <t xml:space="preserve">Prepare, prime and paint 2 finish coats emulsion paint to rendered walls </t>
  </si>
  <si>
    <t>FLOOR FINISHES</t>
  </si>
  <si>
    <t>8.3.1</t>
  </si>
  <si>
    <t>Porcelain tiling.</t>
  </si>
  <si>
    <t>Porcelain (non slip) tiles on 40mm semi dry cement/sand screed.</t>
  </si>
  <si>
    <t>8.3.2</t>
  </si>
  <si>
    <t>Skirting tiles to match floor, 120mm</t>
  </si>
  <si>
    <t>--------</t>
  </si>
  <si>
    <t>8.3.3</t>
  </si>
  <si>
    <t>prime and paint 2 coats of vanish paint to all parts of exterior walls</t>
  </si>
  <si>
    <t>CEILING FINISHES</t>
  </si>
  <si>
    <t>8.4.1</t>
  </si>
  <si>
    <t xml:space="preserve">Install platre cornice to the perimeter of the interior wall ceilings  </t>
  </si>
  <si>
    <t>9.SERVICES</t>
  </si>
  <si>
    <t>SANITARY APPLIANCES</t>
  </si>
  <si>
    <t>9.1.1</t>
  </si>
  <si>
    <t>Wash basin; white vitreous china with pedestal;-32mm slotted waste chain, stay and plug;-13mm pillar taps, fixed basin to masonry with-screws sealing at back with mastic. W.C. suites, vitreous china, closed coupled, washdown and connector, plastic ring seat;-fixing pan with screws to masonry.-Toilet roll holder, with chrome finish.-safety rails</t>
  </si>
  <si>
    <t>9.1.2</t>
  </si>
  <si>
    <t>Mirrors: B.S. 952, clear float, SG, silvered and protected with copper backing: 4mm thick; fixed to masonry with brass screws, chromium plated domical covers, rubber sleeves and washers. Waterproof LED - 300 x 460mm</t>
  </si>
  <si>
    <t>9.1.3</t>
  </si>
  <si>
    <t>Steel sink, double bowl and double drainer</t>
  </si>
  <si>
    <t>DISPOSAL INSTALLATION</t>
  </si>
  <si>
    <t>9.2.1</t>
  </si>
  <si>
    <t>UPVC, waste pipes with flexible joints, complete with and fittings nominal size 80mm diameter - Provisional</t>
  </si>
  <si>
    <t>9.2.2</t>
  </si>
  <si>
    <t>UPVC, Waste pipes with flexible joints, complete</t>
  </si>
  <si>
    <t>9.2.3</t>
  </si>
  <si>
    <t>with and fittings nominal size 80mm diameter,</t>
  </si>
  <si>
    <t>9.2.4</t>
  </si>
  <si>
    <t>Drainage pipes; excavated trenches; removing surplus; backfilling with excavated material</t>
  </si>
  <si>
    <t>9.2.5</t>
  </si>
  <si>
    <t>Upvc 110mm nominal size</t>
  </si>
  <si>
    <t>9.2.6</t>
  </si>
  <si>
    <t>Upvc 110mm nominal size (Foul)</t>
  </si>
  <si>
    <t>9.2.7</t>
  </si>
  <si>
    <t>Upvc 110mm nominal size (vertical pipe)</t>
  </si>
  <si>
    <t>9.2.8</t>
  </si>
  <si>
    <t>Upvc 110mm nominal size (Storm)</t>
  </si>
  <si>
    <t>9.2.9</t>
  </si>
  <si>
    <t xml:space="preserve">  extra over for fittings 110mm</t>
  </si>
  <si>
    <t>9.2.10</t>
  </si>
  <si>
    <t xml:space="preserve">Construct manhole, excavate and compact, earthwork support; lay 150mm concrete base; 200 mm thick blockwork rendered internally, benched with concrete sloped to channel and finished with cement sand rendered trowel smooth, into end of drain pipe.     800 x 800 x 500mm depth approx </t>
  </si>
  <si>
    <t>9.2.11</t>
  </si>
  <si>
    <t>Construct soakaway, excavate compact bottom of excavation, earthwork support lay concrete foundation 200mm; build one block thick honey comb wall, boulder stone filling to the outer perimeter of wall, complete with slab and inspection chamber and cover. Overall size 3150 x 4000mm</t>
  </si>
  <si>
    <t>WATER INSTALLATION</t>
  </si>
  <si>
    <t>9.3.1</t>
  </si>
  <si>
    <t>water supply pipes to building, including excavated trenches average depth 750mm sand bedding and pipe ducts with bends and connectors;</t>
  </si>
  <si>
    <t>Polythene 25mm.</t>
  </si>
  <si>
    <t>9.3.2</t>
  </si>
  <si>
    <t xml:space="preserve">Pex pipes, suitable for water supply and fittings, fixed to wall with clips, (complete with elbows and Tees.) </t>
  </si>
  <si>
    <t>10.ELECTRICAL INSTALLATIONS</t>
  </si>
  <si>
    <t>Electrical installations; lighting and power installations single phase. (included for all earthing requirements)</t>
  </si>
  <si>
    <t>Equipment</t>
  </si>
  <si>
    <t>10.1.1</t>
  </si>
  <si>
    <t>Surface mounted sub main distribution board SMDB-MC-GF with lockable door, bus-bars rating of 400A/3ph and  with all its accessories consisting of :- 1   pc   m.c.c.b. of  320A/3ph: - 1   pc   m.c.c.b. of  200A/3p h: - 1   pc   m.c.b. of  50A/3ph: - 1   pc   m.c.b. of  40A/3ph:- 2   pcs m.c.b. of  32A/3ph - 1   pcs m.c.b. of  50A/1ph: - 2   pcs m.c.b. of  40A/1ph - and with 20% reserve space</t>
  </si>
  <si>
    <t>10.1.2</t>
  </si>
  <si>
    <t>Cables (final circuit)</t>
  </si>
  <si>
    <t>-----</t>
  </si>
  <si>
    <t>10.1.3</t>
  </si>
  <si>
    <t>UPVC conduits (final circuit)</t>
  </si>
  <si>
    <t>10.1.4</t>
  </si>
  <si>
    <t>Ceiling mounted  light fittings</t>
  </si>
  <si>
    <t>10.1.5</t>
  </si>
  <si>
    <t>Wall mounted light fittings</t>
  </si>
  <si>
    <t>10.1.6</t>
  </si>
  <si>
    <t>Lighting switch,  single gang, 5A</t>
  </si>
  <si>
    <t>10.1.7</t>
  </si>
  <si>
    <t>Lighting switch point, one gang - two way, 5A</t>
  </si>
  <si>
    <t>10.1.8</t>
  </si>
  <si>
    <t>Lighting switch point, one gang - three way, 5A</t>
  </si>
  <si>
    <t>10.1.9</t>
  </si>
  <si>
    <t xml:space="preserve">Socket points, 13A switched, double </t>
  </si>
  <si>
    <t>10.1.10</t>
  </si>
  <si>
    <t>Double socket outlet 450mm above work top</t>
  </si>
  <si>
    <t>10.1.11</t>
  </si>
  <si>
    <t>Air Conditioner switch point (Provisional)</t>
  </si>
  <si>
    <t>10.1.12</t>
  </si>
  <si>
    <t xml:space="preserve">Ceiling fan complete with control </t>
  </si>
  <si>
    <t xml:space="preserve">11.  WATER TANKS &amp; WATER PUMPS </t>
  </si>
  <si>
    <t xml:space="preserve">   Supply and fix,   Domestic roof water tank, all with manufacturer's  instruction &amp; technical specification.Price shall include all  required fittings ,accessories, pipe connection works with control valves (inlet,outlet,overflow, &amp; drain) ,vent , float ball operated control valve , fixing in position and , related assistance civil works. (provisional)
</t>
  </si>
  <si>
    <t>Quantity</t>
  </si>
  <si>
    <t xml:space="preserve">Unit </t>
  </si>
  <si>
    <t>Rate</t>
  </si>
  <si>
    <t>Amounnt</t>
  </si>
  <si>
    <t>BILL SUMMARY</t>
  </si>
  <si>
    <t>TOTAL SUMMARRY FOR BILL ………………………………………</t>
  </si>
  <si>
    <t>security House</t>
  </si>
  <si>
    <t xml:space="preserve"> 1. SUB-STRUCTURE</t>
  </si>
  <si>
    <t>Earth works in excavation in foundation, including dressing of sides lift up to all depth as shown in drawing stacking of excavated materials clear from the edge of trenches with a reasonable lead specified by the Site Engineer, and filling the trench (back filling) including water ramming, consolidation and dressing, including side wall protection and dewatering works, all complete</t>
  </si>
  <si>
    <r>
      <rPr>
        <sz val="11"/>
        <color indexed="8"/>
        <rFont val="Times New Roman"/>
      </rPr>
      <t xml:space="preserve">Earthwork infilling for floor and on the structures in layers, not exceeding 200mm, include watering ramming and consolidation (compaction more than 95% relative dry density) with gravel all complete as per drawing specification and instructions. </t>
    </r>
  </si>
  <si>
    <t>1.3.1</t>
  </si>
  <si>
    <t>Trenches</t>
  </si>
  <si>
    <t>1.3.2</t>
  </si>
  <si>
    <t>hard core 450mm above ground level</t>
  </si>
  <si>
    <t>Anti-termite treatment of foundations and fillings with "DURSBAN" or any other approved.by the Site Engineer</t>
  </si>
  <si>
    <t>1.4.1</t>
  </si>
  <si>
    <t>1.4.2</t>
  </si>
  <si>
    <t>Hardcore</t>
  </si>
  <si>
    <t>CONCRETE WORK</t>
  </si>
  <si>
    <t>1.5.1</t>
  </si>
  <si>
    <t>Supplying and laying machine mixed P.c.c with 20mm diameter aggregate including the cost of formwork, compaction, levelling and cure all complete set p.c.c Nominal Mix (1:3:6)</t>
  </si>
  <si>
    <t>1.5.1a</t>
  </si>
  <si>
    <t>To foundation trench</t>
  </si>
  <si>
    <t>1.5.1b</t>
  </si>
  <si>
    <t>To floor concrete 100mm thick</t>
  </si>
  <si>
    <t>providing and laying of compressed stablized earth block (CSEB) 290 x 140 x 90mm, at a mix ratio of 1:3:7 cement sand earth Mix including leveling curing and the cost of all materials</t>
  </si>
  <si>
    <t>providing and laying of compressed stablized earth block (CSEB) 290 x 140 x 90mm, at a mix ratio of 1:3:7 cement sand earth Mix including levelin curing and the cost of all formwork and materials</t>
  </si>
  <si>
    <t>Supplying and pouring in situ machine mixed concrete with C20 coarse aggregate mix  R.c.c Nominal Mix (1:2:4) including all materials required  excluding Reinforcement and formworks</t>
  </si>
  <si>
    <t>Beams 150mm x 200mm</t>
  </si>
  <si>
    <t>REINFORCEMENT</t>
  </si>
  <si>
    <t>Providing and fixing high yield steel reinforcement in r.c.c works including straightening, cutting, bending, binding with 20 swg annealed wire for tying the reinforcement of all sizes of bars at each junctions including all waste and cut pieces, placing in position with cover block of cement mortar, fixing of chair, spacers to keep the bars in intended position at all levels as per the drawings, specifications and instruction (lapping, chairs and spacers) will be provided according to joint measurement at site</t>
  </si>
  <si>
    <t>a)6mm steel Bars as stirrups</t>
  </si>
  <si>
    <t>b)10mm steel Bars as main bar</t>
  </si>
  <si>
    <t>3.FINISHES</t>
  </si>
  <si>
    <t>Provide and fix high quality non-slip porcelain floor tiles to  floor surfaces. (type and color to be approved)</t>
  </si>
  <si>
    <t>4.Roofs</t>
  </si>
  <si>
    <t xml:space="preserve">Construct Structural  Ziggurate comprising of Compressed stabilized earth blocks 290 x 140 x 50mm  with a Cement Sand Mix ratio Of 1:2:8 and 28 days curing period including formwork and all necessary materials required </t>
  </si>
  <si>
    <t>5.DOORS</t>
  </si>
  <si>
    <t>Providing and installing Panel (metal) doors complete with frame, architraves and ironmongery 900 x 2100mm (D 01)</t>
  </si>
  <si>
    <t>6.WINDOWS</t>
  </si>
  <si>
    <t xml:space="preserve">1500 x 1.500mm </t>
  </si>
  <si>
    <t xml:space="preserve">900 x 1600mm </t>
  </si>
  <si>
    <t xml:space="preserve">7.ELECTRICAL </t>
  </si>
  <si>
    <t>Distribution Boards</t>
  </si>
  <si>
    <t>Distribution board , breakers , switches, accessories etc should be genuine Legrand , ABB, Siemens or approved equivalents complying with IEC standards. Distribution boards should be made of sheet metal and have separate neutral and ground busbars/phase bars.All units in the distribution boards should should be labled to give the reference and duty of the unit.</t>
  </si>
  <si>
    <t>Outdoor garden bronze LED light outside wall lantern lamp E27 220v waterproof outdoor vintage wall lights</t>
  </si>
  <si>
    <t>ext Toilet</t>
  </si>
  <si>
    <t>1.SUB-STRUCTURE</t>
  </si>
  <si>
    <t>Clearing of site, uprooting,carrying and disposing of vegetation, grass, bush, sapling and trees of any girth, as per instructions of the Site Engineer</t>
  </si>
  <si>
    <t>Earth works in excavation in foundation, including dressing of sides lift up to all depth as shown in drawing stacking of excavated materials clear from the edge of trenches with a reasonable lead specified by the Site Engineer, and filling the trench(back filling) including water ramming, consolidation and dressing, including side wall protection and dewatering work all complete</t>
  </si>
  <si>
    <t xml:space="preserve">Earthwork infilling under floor and on the structures in layers, not exceeding 200mm, include watering ramming and consolidation (compaction more than 95% relative dry density) with gravel all complete as per drawing specification and instructions. </t>
  </si>
  <si>
    <t>To hard core 450mm above ground level</t>
  </si>
  <si>
    <t>Anti-termite treatment of foundations and fillings with "DURSBAN" or any other approved.by the site engineer</t>
  </si>
  <si>
    <t>Providing and laying machine mixed P.c.c with 20mm down agregate including the cost of formwork,compaction,levelling and cure all complete set p.c.c Nominal Mix (1:3:6)</t>
  </si>
  <si>
    <t>at floor slab 100mm thick</t>
  </si>
  <si>
    <t xml:space="preserve"> MASONRY</t>
  </si>
  <si>
    <t>providing and laying of compressed stablized earth block (CSEB) 240mm thick Brick, at a mix ratio of 1:3:7 cement sand earth Mix including levelin curing and the cost of all formwork and materials</t>
  </si>
  <si>
    <t>2.SUPERSTRUCTURE</t>
  </si>
  <si>
    <t>providing and laying of compressed stablized earth block (CSEB) 290 x 140 mm, at a mix ratio of 1:3:7 cement sand earth Mix including levelin curing and the cost of all formwork and materials</t>
  </si>
  <si>
    <t xml:space="preserve">Providing and pouring in situ machine mixed /machine vibrated plain cement concrete with C20 mix </t>
  </si>
  <si>
    <t>at 290mm x 200mm beams</t>
  </si>
  <si>
    <t>reinforcements</t>
  </si>
  <si>
    <t xml:space="preserve">10mm steel Bars </t>
  </si>
  <si>
    <t>Formworks</t>
  </si>
  <si>
    <t>2.4.1</t>
  </si>
  <si>
    <t>to beams</t>
  </si>
  <si>
    <t>Doors</t>
  </si>
  <si>
    <t>Providing and installing Panel (Metal) doors complete with frame, architraves and ironmongery</t>
  </si>
  <si>
    <t>750 x 2100mm (D 02)</t>
  </si>
  <si>
    <t>WINDOWS</t>
  </si>
  <si>
    <t xml:space="preserve">600 x 750mm </t>
  </si>
  <si>
    <t>FINISHES</t>
  </si>
  <si>
    <t>Scrub and smoothing all wall and paint 2 coats of vanish</t>
  </si>
  <si>
    <t>Floor Finish</t>
  </si>
  <si>
    <t>Provide and fix high quality non slip porcelain floor tiles to toilets floor surfaces. (type and color to be approved)</t>
  </si>
  <si>
    <t>Roofs</t>
  </si>
  <si>
    <t xml:space="preserve">Construct Structural  Vaults comprising of Compressed stabilized earth blocks 140 x 140 x 50mm with a Cement Sand Mix ratio Of  1:2:8 well cured including all labour cost and all necessary materials </t>
  </si>
  <si>
    <t>ELECTRICAL  WORKS</t>
  </si>
  <si>
    <t>Breaker , switches, accessories etc should be genuine Legrand , ABB, Siemens or approved equivalents complying with IEC standards. Distribution boards should be made of sheet metal and have separate neutral and ground busbars/phase bars.All units in the distribution boards should should be labled to give the reference and duty of the unit.</t>
  </si>
  <si>
    <t xml:space="preserve">install Breaker connected from Distribution Board from the main Building </t>
  </si>
  <si>
    <t>Ceiling mounted  lights fittings</t>
  </si>
  <si>
    <t>SERVICES</t>
  </si>
  <si>
    <t xml:space="preserve">Construct manhole, excavate and compact, earthwork support; lay 150mm concrete base; 200 mm thick blockwork rendered internally, benched with concrete sloped to channel and finished with cement sand rendered trowel smooth, building in end of drain pipe.     800 x 800 x 500mm depth approx </t>
  </si>
  <si>
    <t>prepare pipe works to connect to soakaway of the Main building</t>
  </si>
  <si>
    <t xml:space="preserve">Pex-pipe, 15mm water supply pipe and fittings, fixed to wall with clips, (complete with elbows and Tees.) </t>
  </si>
  <si>
    <t>ß</t>
  </si>
  <si>
    <t>Summary</t>
  </si>
  <si>
    <t xml:space="preserve">Fencing </t>
  </si>
  <si>
    <t>Note:Unit price shall include related assistance works allformwork,logistics and a reasonable profit required to efficiently execute the works in this bill</t>
  </si>
  <si>
    <t>1. DEMOLISHING WORK</t>
  </si>
  <si>
    <t xml:space="preserve">Demolish existing Boundary  wall of plot and cart away to a distance not exceeding 10km away from site. </t>
  </si>
  <si>
    <r>
      <rPr>
        <sz val="11"/>
        <color indexed="8"/>
        <rFont val="Times New Roman"/>
      </rPr>
      <t>m</t>
    </r>
    <r>
      <rPr>
        <vertAlign val="superscript"/>
        <sz val="11"/>
        <color indexed="8"/>
        <rFont val="Times New Roman"/>
      </rPr>
      <t>2</t>
    </r>
  </si>
  <si>
    <t>2.FOUNDATION AND EARTHWORKS</t>
  </si>
  <si>
    <t>Clear off the site to remove top soil to an average depth of 20cm</t>
  </si>
  <si>
    <t>2.1.2</t>
  </si>
  <si>
    <t xml:space="preserve">Excavation for isolated footing in ordinary soil from reduced level to 750cm depth </t>
  </si>
  <si>
    <r>
      <rPr>
        <sz val="11"/>
        <color indexed="8"/>
        <rFont val="Times New Roman"/>
      </rPr>
      <t>m</t>
    </r>
    <r>
      <rPr>
        <vertAlign val="superscript"/>
        <sz val="11"/>
        <color indexed="8"/>
        <rFont val="Times New Roman"/>
      </rPr>
      <t>3</t>
    </r>
  </si>
  <si>
    <t>2.1.3</t>
  </si>
  <si>
    <t xml:space="preserve">Trench excavation in ordinary soil to a maximum depth of 600cm from Natural Ground level. </t>
  </si>
  <si>
    <t>2.1.4</t>
  </si>
  <si>
    <t>Fill around foundation with gravel brought from outside and  ram well by  sprinkling water  and using hand compactor.</t>
  </si>
  <si>
    <t>2.2CONCRETE WORK</t>
  </si>
  <si>
    <t xml:space="preserve">Reinforced sub structure concrete </t>
  </si>
  <si>
    <t>Providing and pouring in situ machine mixed /machine vibrated plain cement concrete. rates to include necessary ramming, leveling, curing and cost of mixtures. But excluding the cost of reinforcement and formwork as per drawings specification and functions.</t>
  </si>
  <si>
    <t>5cm thick Lean Concrete class C15/20 (1:3:6) mix</t>
  </si>
  <si>
    <t>C-20 in  footing pad</t>
  </si>
  <si>
    <t>C-20 in  filled to CSEB column 390mm x 390mm</t>
  </si>
  <si>
    <t xml:space="preserve">Reinforcement </t>
  </si>
  <si>
    <t>Providing and fixing in position high yield steel reinforcement in r.c.c works including straightening, cutting, bending, binding with 20 swg annealed wire for tying the reinforcement of all sizes of bars at each junctions including all waste and cut pieces, placing in position with cover block of cement mortar, fixing of chiar, spacers to keep the bars in intended position at all levels as per the drawings,specifications and instruction (lapping,chairs and spacers)will be providing according to joint measurement at site</t>
  </si>
  <si>
    <t>2.2.2a</t>
  </si>
  <si>
    <t>Diameter, 10mm to footing  &amp; column</t>
  </si>
  <si>
    <t>2.2.2b</t>
  </si>
  <si>
    <t>Diameter,6mm stirrup in column</t>
  </si>
  <si>
    <t>2.3 MASONERY WORK</t>
  </si>
  <si>
    <t xml:space="preserve">Providing 290m thick Compressed Stabilized Earth Block and  1:3:7 cement sand earth Mix </t>
  </si>
  <si>
    <t>to 2m high walls from the wall CSEB 290mm Block</t>
  </si>
  <si>
    <t>to 1m high walls from from CSEB 290mm Block</t>
  </si>
  <si>
    <t>construction of columns with 390mm x 380mm CSEB from hollow brick filled with C-25 grade concrete</t>
  </si>
  <si>
    <t>3. FINISHING</t>
  </si>
  <si>
    <t>3.1 BALUSTRADES</t>
  </si>
  <si>
    <t xml:space="preserve">Balustrade overall 900mm high bolted to concrete, consisting of four intermideat members per half firght of the stair and diameter 60mm hand rail all in aluminium and as detailed. </t>
  </si>
  <si>
    <t>Brick Finish</t>
  </si>
  <si>
    <t xml:space="preserve"> Thoroughly cleaning the brick wall with a wire brush and soapy water to scrub the brick and remove any efflorescence (those streaky deposits) or dirt. </t>
  </si>
  <si>
    <t>supply and paint 2 coats of vanish to all sides of the wall</t>
  </si>
  <si>
    <t>4.DOOR or OPENING</t>
  </si>
  <si>
    <t>Providing and installing gate 4m wide.Hinged door in the middle of the fence</t>
  </si>
  <si>
    <t> Provide and installing a circular opening gate 2.5m in diameter</t>
  </si>
  <si>
    <t>5. Electrical Works</t>
  </si>
  <si>
    <t>5.1.2</t>
  </si>
  <si>
    <t>5.1.3</t>
  </si>
  <si>
    <t>5.1.4</t>
  </si>
  <si>
    <t>providing and installing  light fittings on to the of columns at an interval of 10m spacing.</t>
  </si>
  <si>
    <t>5.1.5</t>
  </si>
  <si>
    <t>Lighting switch,  single gang, 5A installed at the security House</t>
  </si>
  <si>
    <t>5.1.6</t>
  </si>
  <si>
    <t>Lighting switch,  double gang, 5A installed at the security House</t>
  </si>
  <si>
    <t xml:space="preserve"> landscaping Works</t>
  </si>
  <si>
    <t>SITE WORK &amp; PREPARATION</t>
  </si>
  <si>
    <t xml:space="preserve">Excavation for landscape area to remove topsoil to an average depth of 75cm </t>
  </si>
  <si>
    <t xml:space="preserve">Cart away surplus material not exceeding 10km from the site </t>
  </si>
  <si>
    <t xml:space="preserve">Fill under hard core with average thickness of 400mm selected granular material brought from outside the site well palled and compacted with every 200mm - well compacted  </t>
  </si>
  <si>
    <t>Supply &amp; fix 5cm thick colored seamingless pattern paving tile floor bedded and joint grouted in cement and mortar mix (1:3) price shall include 3cm thick cement and sand mortar bedding</t>
  </si>
  <si>
    <t xml:space="preserve">providing and laying of compressed stabilized earth block (CSEB) 190mm, for planters at 450mm high from ground level </t>
  </si>
  <si>
    <t xml:space="preserve">Fill under built planters with average thickness of well manured loamy soil with cow dung manure or poultry dung </t>
  </si>
  <si>
    <t>Planting english ivy / bougonvalier plant around the perimeter of the fence watered and well natured for 3months Minimum</t>
  </si>
  <si>
    <t>------</t>
  </si>
</sst>
</file>

<file path=xl/styles.xml><?xml version="1.0" encoding="utf-8"?>
<styleSheet xmlns="http://schemas.openxmlformats.org/spreadsheetml/2006/main">
  <numFmts count="10">
    <numFmt numFmtId="0" formatCode="General"/>
    <numFmt numFmtId="59" formatCode="&quot; &quot;[$GMD]&quot; &quot;* #,##0.00&quot; &quot;;&quot; &quot;[$GMD]&quot; &quot;* (#,##0.00);&quot; &quot;[$GMD]&quot; &quot;* &quot;-&quot;??&quot; &quot;"/>
    <numFmt numFmtId="60" formatCode="0.00;0.00"/>
    <numFmt numFmtId="61" formatCode="&quot; &quot;* #,##0&quot; &quot;;&quot; &quot;* (#,##0);&quot; &quot;* &quot;-&quot;??&quot; &quot;"/>
    <numFmt numFmtId="62" formatCode="#,##0.0&quot; &quot;;(#,##0.0)"/>
    <numFmt numFmtId="63" formatCode="&quot; &quot;* #,##0.00&quot; &quot;;&quot; &quot;* (#,##0.00);&quot; &quot;* &quot;-&quot;??&quot; &quot;"/>
    <numFmt numFmtId="64" formatCode="#,##0.0"/>
    <numFmt numFmtId="65" formatCode="0&quot; &quot;"/>
    <numFmt numFmtId="66" formatCode="0.0"/>
    <numFmt numFmtId="67" formatCode="&quot; &quot;* #,##0.00&quot; &quot;;&quot;-&quot;* #,##0.00&quot; &quot;;&quot; &quot;* &quot;-&quot;??&quot; &quot;"/>
  </numFmts>
  <fonts count="38">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4"/>
      <color indexed="8"/>
      <name val="Calibri"/>
    </font>
    <font>
      <b val="1"/>
      <u val="single"/>
      <sz val="20"/>
      <color indexed="8"/>
      <name val="Times New Roman"/>
    </font>
    <font>
      <b val="1"/>
      <i val="1"/>
      <sz val="12"/>
      <color indexed="8"/>
      <name val="Times New Roman"/>
    </font>
    <font>
      <sz val="12"/>
      <color indexed="8"/>
      <name val="Times New Roman"/>
    </font>
    <font>
      <sz val="14"/>
      <color indexed="8"/>
      <name val="Times New Roman"/>
    </font>
    <font>
      <b val="1"/>
      <i val="1"/>
      <sz val="16"/>
      <color indexed="8"/>
      <name val="Times New Roman"/>
    </font>
    <font>
      <b val="1"/>
      <sz val="14"/>
      <color indexed="8"/>
      <name val="Times New Roman"/>
    </font>
    <font>
      <b val="1"/>
      <i val="1"/>
      <sz val="14"/>
      <color indexed="8"/>
      <name val="Times New Roman"/>
    </font>
    <font>
      <b val="1"/>
      <i val="1"/>
      <sz val="18"/>
      <color indexed="8"/>
      <name val="Times New Roman"/>
    </font>
    <font>
      <b val="1"/>
      <u val="single"/>
      <sz val="14"/>
      <color indexed="8"/>
      <name val="Times New Roman"/>
    </font>
    <font>
      <b val="1"/>
      <u val="single"/>
      <sz val="10"/>
      <color indexed="8"/>
      <name val="Times New Roman"/>
    </font>
    <font>
      <b val="1"/>
      <sz val="10"/>
      <color indexed="8"/>
      <name val="Times New Roman"/>
    </font>
    <font>
      <b val="1"/>
      <u val="single"/>
      <sz val="9"/>
      <color indexed="8"/>
      <name val="Times New Roman"/>
    </font>
    <font>
      <b val="1"/>
      <sz val="9"/>
      <color indexed="8"/>
      <name val="Times New Roman"/>
    </font>
    <font>
      <sz val="10"/>
      <color indexed="8"/>
      <name val="Times New Roman"/>
    </font>
    <font>
      <sz val="9"/>
      <color indexed="8"/>
      <name val="Times New Roman"/>
    </font>
    <font>
      <i val="1"/>
      <sz val="9"/>
      <color indexed="8"/>
      <name val="Times New Roman"/>
    </font>
    <font>
      <u val="single"/>
      <sz val="10"/>
      <color indexed="8"/>
      <name val="Times New Roman"/>
    </font>
    <font>
      <sz val="8"/>
      <color indexed="8"/>
      <name val="Times New Roman"/>
    </font>
    <font>
      <sz val="11"/>
      <color indexed="8"/>
      <name val="Times New Roman"/>
    </font>
    <font>
      <u val="single"/>
      <sz val="9"/>
      <color indexed="8"/>
      <name val="Times New Roman"/>
    </font>
    <font>
      <b val="1"/>
      <sz val="11"/>
      <color indexed="8"/>
      <name val="Times New Roman"/>
    </font>
    <font>
      <b val="1"/>
      <u val="single"/>
      <sz val="12"/>
      <color indexed="8"/>
      <name val="Times New Roman"/>
    </font>
    <font>
      <u val="single"/>
      <sz val="11"/>
      <color indexed="8"/>
      <name val="Times New Roman"/>
    </font>
    <font>
      <sz val="9"/>
      <color indexed="18"/>
      <name val="Times New Roman"/>
    </font>
    <font>
      <vertAlign val="superscript"/>
      <sz val="12"/>
      <color indexed="8"/>
      <name val="Times New Roman"/>
    </font>
    <font>
      <sz val="9"/>
      <color indexed="8"/>
      <name val="Calibri"/>
    </font>
    <font>
      <sz val="10"/>
      <color indexed="8"/>
      <name val="Book Antiqua"/>
    </font>
    <font>
      <sz val="11"/>
      <color indexed="18"/>
      <name val="Times New Roman"/>
    </font>
    <font>
      <b val="1"/>
      <sz val="12"/>
      <color indexed="8"/>
      <name val="Times New Roman"/>
    </font>
    <font>
      <b val="1"/>
      <u val="single"/>
      <sz val="11"/>
      <color indexed="8"/>
      <name val="Times New Roman"/>
    </font>
    <font>
      <b val="1"/>
      <sz val="11"/>
      <color indexed="8"/>
      <name val="Calibri"/>
    </font>
    <font>
      <vertAlign val="superscript"/>
      <sz val="11"/>
      <color indexed="8"/>
      <name val="Times New Roman"/>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s>
  <borders count="38">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8"/>
      </top>
      <bottom/>
      <diagonal/>
    </border>
    <border>
      <left style="thin">
        <color indexed="12"/>
      </left>
      <right/>
      <top style="thin">
        <color indexed="12"/>
      </top>
      <bottom style="thin">
        <color indexed="12"/>
      </bottom>
      <diagonal/>
    </border>
    <border>
      <left/>
      <right/>
      <top/>
      <bottom style="thin">
        <color indexed="8"/>
      </bottom>
      <diagonal/>
    </border>
    <border>
      <left/>
      <right style="thin">
        <color indexed="12"/>
      </right>
      <top style="thin">
        <color indexed="12"/>
      </top>
      <bottom style="thin">
        <color indexed="12"/>
      </bottom>
      <diagonal/>
    </border>
    <border>
      <left style="thin">
        <color indexed="12"/>
      </left>
      <right style="thin">
        <color indexed="12"/>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12"/>
      </right>
      <top style="thin">
        <color indexed="12"/>
      </top>
      <bottom style="thin">
        <color indexed="12"/>
      </bottom>
      <diagonal/>
    </border>
    <border>
      <left style="thin">
        <color indexed="8"/>
      </left>
      <right style="thin">
        <color indexed="8"/>
      </right>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8"/>
      </right>
      <top style="thin">
        <color indexed="12"/>
      </top>
      <bottom style="thin">
        <color indexed="8"/>
      </bottom>
      <diagonal/>
    </border>
    <border>
      <left style="thin">
        <color indexed="8"/>
      </left>
      <right style="thin">
        <color indexed="8"/>
      </right>
      <top style="thin">
        <color indexed="8"/>
      </top>
      <bottom style="thin">
        <color indexed="12"/>
      </bottom>
      <diagonal/>
    </border>
    <border>
      <left style="thin">
        <color indexed="8"/>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
      <left style="thin">
        <color indexed="12"/>
      </left>
      <right style="thin">
        <color indexed="8"/>
      </right>
      <top style="thin">
        <color indexed="12"/>
      </top>
      <bottom style="thin">
        <color indexed="12"/>
      </bottom>
      <diagonal/>
    </border>
    <border>
      <left style="thin">
        <color indexed="8"/>
      </left>
      <right style="medium">
        <color indexed="8"/>
      </right>
      <top style="thin">
        <color indexed="12"/>
      </top>
      <bottom style="thin">
        <color indexed="12"/>
      </bottom>
      <diagonal/>
    </border>
    <border>
      <left style="medium">
        <color indexed="8"/>
      </left>
      <right style="thin">
        <color indexed="12"/>
      </right>
      <top style="thin">
        <color indexed="12"/>
      </top>
      <bottom style="thin">
        <color indexed="12"/>
      </bottom>
      <diagonal/>
    </border>
    <border>
      <left style="thin">
        <color indexed="8"/>
      </left>
      <right style="thin">
        <color indexed="12"/>
      </right>
      <top style="thin">
        <color indexed="12"/>
      </top>
      <bottom style="thin">
        <color indexed="8"/>
      </bottom>
      <diagonal/>
    </border>
    <border>
      <left style="thin">
        <color indexed="12"/>
      </left>
      <right style="thin">
        <color indexed="8"/>
      </right>
      <top style="thin">
        <color indexed="12"/>
      </top>
      <bottom style="thin">
        <color indexed="8"/>
      </bottom>
      <diagonal/>
    </border>
    <border>
      <left style="thin">
        <color indexed="8"/>
      </left>
      <right style="medium">
        <color indexed="8"/>
      </right>
      <top style="thin">
        <color indexed="12"/>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12"/>
      </top>
      <bottom/>
      <diagonal/>
    </border>
    <border>
      <left style="thin">
        <color indexed="8"/>
      </left>
      <right style="thin">
        <color indexed="8"/>
      </right>
      <top/>
      <bottom/>
      <diagonal/>
    </border>
    <border>
      <left style="thin">
        <color indexed="8"/>
      </left>
      <right style="thin">
        <color indexed="8"/>
      </right>
      <top style="thin">
        <color indexed="12"/>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12"/>
      </bottom>
      <diagonal/>
    </border>
    <border>
      <left style="thin">
        <color indexed="8"/>
      </left>
      <right style="thin">
        <color indexed="8"/>
      </right>
      <top style="thin">
        <color indexed="12"/>
      </top>
      <bottom style="thick">
        <color indexed="13"/>
      </bottom>
      <diagonal/>
    </border>
    <border>
      <left style="thin">
        <color indexed="8"/>
      </left>
      <right style="thin">
        <color indexed="8"/>
      </right>
      <top style="thick">
        <color indexed="13"/>
      </top>
      <bottom style="thin">
        <color indexed="12"/>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12"/>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526">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fillId="4" borderId="1" applyNumberFormat="0" applyFont="1" applyFill="1" applyBorder="1" applyAlignment="1" applyProtection="0">
      <alignment vertical="bottom"/>
    </xf>
    <xf numFmtId="49" fontId="6" borderId="1" applyNumberFormat="1" applyFont="1" applyFill="0" applyBorder="1" applyAlignment="1" applyProtection="0">
      <alignment horizontal="center" vertical="bottom"/>
    </xf>
    <xf numFmtId="0" fontId="6" borderId="1" applyNumberFormat="0" applyFont="1" applyFill="0" applyBorder="1" applyAlignment="1" applyProtection="0">
      <alignment horizontal="center" vertical="bottom"/>
    </xf>
    <xf numFmtId="0" fontId="6" fillId="4" borderId="1" applyNumberFormat="0" applyFont="1" applyFill="1" applyBorder="1" applyAlignment="1" applyProtection="0">
      <alignment horizontal="center" vertical="bottom"/>
    </xf>
    <xf numFmtId="0" fontId="7" borderId="1" applyNumberFormat="0" applyFont="1" applyFill="0" applyBorder="1" applyAlignment="1" applyProtection="0">
      <alignment horizontal="center" vertical="bottom"/>
    </xf>
    <xf numFmtId="0" fontId="8" borderId="1" applyNumberFormat="0" applyFont="1" applyFill="0" applyBorder="1" applyAlignment="1" applyProtection="0">
      <alignment vertical="bottom"/>
    </xf>
    <xf numFmtId="0" fontId="7" borderId="1" applyNumberFormat="0" applyFont="1" applyFill="0" applyBorder="1" applyAlignment="1" applyProtection="0">
      <alignment horizontal="right" vertical="bottom"/>
    </xf>
    <xf numFmtId="59" fontId="7" fillId="4" borderId="1" applyNumberFormat="1" applyFont="1" applyFill="1" applyBorder="1" applyAlignment="1" applyProtection="0">
      <alignment vertical="bottom"/>
    </xf>
    <xf numFmtId="0" fontId="9" borderId="1" applyNumberFormat="1" applyFont="1" applyFill="0" applyBorder="1" applyAlignment="1" applyProtection="0">
      <alignment horizontal="center" vertical="bottom"/>
    </xf>
    <xf numFmtId="49" fontId="9" borderId="1" applyNumberFormat="1" applyFont="1" applyFill="0" applyBorder="1" applyAlignment="1" applyProtection="0">
      <alignment vertical="bottom"/>
    </xf>
    <xf numFmtId="0" fontId="9" borderId="1" applyNumberFormat="0" applyFont="1" applyFill="0" applyBorder="1" applyAlignment="1" applyProtection="0">
      <alignment horizontal="right" vertical="bottom"/>
    </xf>
    <xf numFmtId="59" fontId="10" fillId="4" borderId="2" applyNumberFormat="1" applyFont="1" applyFill="1" applyBorder="1" applyAlignment="1" applyProtection="0">
      <alignment vertical="bottom"/>
    </xf>
    <xf numFmtId="0" fontId="9" borderId="1" applyNumberFormat="0" applyFont="1" applyFill="0" applyBorder="1" applyAlignment="1" applyProtection="0">
      <alignment horizontal="center" vertical="bottom"/>
    </xf>
    <xf numFmtId="0" fontId="9" borderId="1" applyNumberFormat="0" applyFont="1" applyFill="0" applyBorder="1" applyAlignment="1" applyProtection="0">
      <alignment vertical="bottom"/>
    </xf>
    <xf numFmtId="59" fontId="10" fillId="4" borderId="3" applyNumberFormat="1" applyFont="1" applyFill="1" applyBorder="1" applyAlignment="1" applyProtection="0">
      <alignment vertical="bottom"/>
    </xf>
    <xf numFmtId="49" fontId="9" borderId="1" applyNumberFormat="1" applyFont="1" applyFill="0" applyBorder="1" applyAlignment="1" applyProtection="0">
      <alignment horizontal="left" vertical="bottom"/>
    </xf>
    <xf numFmtId="0" fontId="9" borderId="1" applyNumberFormat="0" applyFont="1" applyFill="0" applyBorder="1" applyAlignment="1" applyProtection="0">
      <alignment horizontal="left" vertical="bottom"/>
    </xf>
    <xf numFmtId="49" fontId="11" borderId="1" applyNumberFormat="1" applyFont="1" applyFill="0" applyBorder="1" applyAlignment="1" applyProtection="0">
      <alignment horizontal="center" vertical="bottom"/>
    </xf>
    <xf numFmtId="0" fontId="11" borderId="1" applyNumberFormat="0" applyFont="1" applyFill="0" applyBorder="1" applyAlignment="1" applyProtection="0">
      <alignment horizontal="left" vertical="bottom"/>
    </xf>
    <xf numFmtId="0" fontId="11" borderId="1" applyNumberFormat="0" applyFont="1" applyFill="0" applyBorder="1" applyAlignment="1" applyProtection="0">
      <alignment horizontal="center" vertical="bottom"/>
    </xf>
    <xf numFmtId="59" fontId="12" fillId="4" borderId="3" applyNumberFormat="1" applyFont="1" applyFill="1" applyBorder="1" applyAlignment="1" applyProtection="0">
      <alignment horizontal="left" vertical="bottom"/>
    </xf>
    <xf numFmtId="59" fontId="12" fillId="4" borderId="2" applyNumberFormat="1" applyFont="1" applyFill="1" applyBorder="1" applyAlignment="1" applyProtection="0">
      <alignment horizontal="left" vertical="bottom"/>
    </xf>
    <xf numFmtId="59" fontId="11" fillId="4" borderId="3" applyNumberFormat="1" applyFont="1" applyFill="1" applyBorder="1" applyAlignment="1" applyProtection="0">
      <alignment horizontal="left" vertical="bottom"/>
    </xf>
    <xf numFmtId="59" fontId="11" fillId="4" borderId="4" applyNumberFormat="1" applyFont="1" applyFill="1" applyBorder="1" applyAlignment="1" applyProtection="0">
      <alignment horizontal="left" vertical="bottom"/>
    </xf>
    <xf numFmtId="0" fontId="11" borderId="5" applyNumberFormat="0" applyFont="1" applyFill="0" applyBorder="1" applyAlignment="1" applyProtection="0">
      <alignment horizontal="left" vertical="bottom"/>
    </xf>
    <xf numFmtId="59" fontId="13" fillId="5" borderId="6" applyNumberFormat="1" applyFont="1" applyFill="1" applyBorder="1" applyAlignment="1" applyProtection="0">
      <alignment horizontal="left" vertical="bottom"/>
    </xf>
    <xf numFmtId="0" fontId="0" borderId="7" applyNumberFormat="0" applyFont="1" applyFill="0" applyBorder="1" applyAlignment="1" applyProtection="0">
      <alignment vertical="bottom"/>
    </xf>
    <xf numFmtId="0" fontId="0" applyNumberFormat="1" applyFont="1" applyFill="0" applyBorder="0" applyAlignment="1" applyProtection="0">
      <alignment vertical="bottom"/>
    </xf>
    <xf numFmtId="49" fontId="14" borderId="1" applyNumberFormat="1" applyFont="1" applyFill="0" applyBorder="1" applyAlignment="1" applyProtection="0">
      <alignment horizontal="center" vertical="bottom"/>
    </xf>
    <xf numFmtId="0" fontId="14" borderId="1" applyNumberFormat="0" applyFont="1" applyFill="0" applyBorder="1" applyAlignment="1" applyProtection="0">
      <alignment horizontal="center" vertical="bottom"/>
    </xf>
    <xf numFmtId="0" fontId="14" borderId="1" applyNumberFormat="0" applyFont="1" applyFill="0" applyBorder="1" applyAlignment="1" applyProtection="0">
      <alignment vertical="bottom"/>
    </xf>
    <xf numFmtId="49" fontId="15" borderId="2" applyNumberFormat="1" applyFont="1" applyFill="0" applyBorder="1" applyAlignment="1" applyProtection="0">
      <alignment horizontal="center" vertical="bottom"/>
    </xf>
    <xf numFmtId="0" fontId="15" borderId="2" applyNumberFormat="0" applyFont="1" applyFill="0" applyBorder="1" applyAlignment="1" applyProtection="0">
      <alignment horizontal="center" vertical="bottom"/>
    </xf>
    <xf numFmtId="0" fontId="15" borderId="1" applyNumberFormat="0" applyFont="1" applyFill="0" applyBorder="1" applyAlignment="1" applyProtection="0">
      <alignment vertical="bottom"/>
    </xf>
    <xf numFmtId="0" fontId="15" borderId="8" applyNumberFormat="0" applyFont="1" applyFill="0" applyBorder="1" applyAlignment="1" applyProtection="0">
      <alignment horizontal="center" vertical="bottom"/>
    </xf>
    <xf numFmtId="49" fontId="16" fillId="6" borderId="9" applyNumberFormat="1" applyFont="1" applyFill="1" applyBorder="1" applyAlignment="1" applyProtection="0">
      <alignment horizontal="center" vertical="center"/>
    </xf>
    <xf numFmtId="49" fontId="16" fillId="6" borderId="9" applyNumberFormat="1" applyFont="1" applyFill="1" applyBorder="1" applyAlignment="1" applyProtection="0">
      <alignment horizontal="center" vertical="center" wrapText="1"/>
    </xf>
    <xf numFmtId="0" fontId="0" borderId="10" applyNumberFormat="0" applyFont="1" applyFill="0" applyBorder="1" applyAlignment="1" applyProtection="0">
      <alignment vertical="bottom"/>
    </xf>
    <xf numFmtId="1" fontId="16" fillId="4" borderId="11" applyNumberFormat="1" applyFont="1" applyFill="1" applyBorder="1" applyAlignment="1" applyProtection="0">
      <alignment horizontal="center" vertical="center"/>
    </xf>
    <xf numFmtId="0" fontId="16" fillId="4" borderId="11" applyNumberFormat="0" applyFont="1" applyFill="1" applyBorder="1" applyAlignment="1" applyProtection="0">
      <alignment horizontal="left" vertical="top" wrapText="1"/>
    </xf>
    <xf numFmtId="60" fontId="16" fillId="4" borderId="11" applyNumberFormat="1" applyFont="1" applyFill="1" applyBorder="1" applyAlignment="1" applyProtection="0">
      <alignment horizontal="center" vertical="center"/>
    </xf>
    <xf numFmtId="0" fontId="16" fillId="4" borderId="11" applyNumberFormat="0" applyFont="1" applyFill="1" applyBorder="1" applyAlignment="1" applyProtection="0">
      <alignment horizontal="center" vertical="center"/>
    </xf>
    <xf numFmtId="60" fontId="16" fillId="4" borderId="11" applyNumberFormat="1" applyFont="1" applyFill="1" applyBorder="1" applyAlignment="1" applyProtection="0">
      <alignment horizontal="center" vertical="bottom" wrapText="1"/>
    </xf>
    <xf numFmtId="1" fontId="16" fillId="4" borderId="12" applyNumberFormat="1" applyFont="1" applyFill="1" applyBorder="1" applyAlignment="1" applyProtection="0">
      <alignment horizontal="center" vertical="center"/>
    </xf>
    <xf numFmtId="49" fontId="17" fillId="4" borderId="12" applyNumberFormat="1" applyFont="1" applyFill="1" applyBorder="1" applyAlignment="1" applyProtection="0">
      <alignment horizontal="left" vertical="top" wrapText="1"/>
    </xf>
    <xf numFmtId="60" fontId="16" fillId="4" borderId="12" applyNumberFormat="1" applyFont="1" applyFill="1" applyBorder="1" applyAlignment="1" applyProtection="0">
      <alignment horizontal="center" vertical="center"/>
    </xf>
    <xf numFmtId="0" fontId="16" fillId="4" borderId="12" applyNumberFormat="0" applyFont="1" applyFill="1" applyBorder="1" applyAlignment="1" applyProtection="0">
      <alignment horizontal="center" vertical="center"/>
    </xf>
    <xf numFmtId="60" fontId="16" fillId="4" borderId="12" applyNumberFormat="1" applyFont="1" applyFill="1" applyBorder="1" applyAlignment="1" applyProtection="0">
      <alignment horizontal="center" vertical="bottom" wrapText="1"/>
    </xf>
    <xf numFmtId="0" fontId="18" fillId="4" borderId="12" applyNumberFormat="0" applyFont="1" applyFill="1" applyBorder="1" applyAlignment="1" applyProtection="0">
      <alignment horizontal="left" vertical="top" wrapText="1"/>
    </xf>
    <xf numFmtId="49" fontId="18" fillId="4" borderId="12" applyNumberFormat="1" applyFont="1" applyFill="1" applyBorder="1" applyAlignment="1" applyProtection="0">
      <alignment horizontal="left" vertical="top" wrapText="1"/>
    </xf>
    <xf numFmtId="0" fontId="19" fillId="4" borderId="12" applyNumberFormat="0" applyFont="1" applyFill="1" applyBorder="1" applyAlignment="1" applyProtection="0">
      <alignment horizontal="center" vertical="top"/>
    </xf>
    <xf numFmtId="0" fontId="20" fillId="4" borderId="12" applyNumberFormat="0" applyFont="1" applyFill="1" applyBorder="1" applyAlignment="1" applyProtection="0">
      <alignment horizontal="left" vertical="top" wrapText="1"/>
    </xf>
    <xf numFmtId="2" fontId="19" fillId="4" borderId="12" applyNumberFormat="1" applyFont="1" applyFill="1" applyBorder="1" applyAlignment="1" applyProtection="0">
      <alignment horizontal="center" vertical="bottom" wrapText="1"/>
    </xf>
    <xf numFmtId="61" fontId="19" fillId="4" borderId="12" applyNumberFormat="1" applyFont="1" applyFill="1" applyBorder="1" applyAlignment="1" applyProtection="0">
      <alignment horizontal="center" vertical="bottom" wrapText="1"/>
    </xf>
    <xf numFmtId="4" fontId="19" fillId="4" borderId="12" applyNumberFormat="1" applyFont="1" applyFill="1" applyBorder="1" applyAlignment="1" applyProtection="0">
      <alignment horizontal="center" vertical="bottom" wrapText="1"/>
    </xf>
    <xf numFmtId="4" fontId="19" borderId="12" applyNumberFormat="1" applyFont="1" applyFill="0" applyBorder="1" applyAlignment="1" applyProtection="0">
      <alignment horizontal="center" vertical="bottom"/>
    </xf>
    <xf numFmtId="49" fontId="19" fillId="4" borderId="12" applyNumberFormat="1" applyFont="1" applyFill="1" applyBorder="1" applyAlignment="1" applyProtection="0">
      <alignment horizontal="center" vertical="top"/>
    </xf>
    <xf numFmtId="49" fontId="20" fillId="4" borderId="12" applyNumberFormat="1" applyFont="1" applyFill="1" applyBorder="1" applyAlignment="1" applyProtection="0">
      <alignment vertical="center" wrapText="1"/>
    </xf>
    <xf numFmtId="1" fontId="19" fillId="4" borderId="12" applyNumberFormat="1" applyFont="1" applyFill="1" applyBorder="1" applyAlignment="1" applyProtection="0">
      <alignment horizontal="center" vertical="bottom" wrapText="1"/>
    </xf>
    <xf numFmtId="49" fontId="19" fillId="4" borderId="12" applyNumberFormat="1" applyFont="1" applyFill="1" applyBorder="1" applyAlignment="1" applyProtection="0">
      <alignment horizontal="center" vertical="bottom" wrapText="1"/>
    </xf>
    <xf numFmtId="0" fontId="20" fillId="4" borderId="12" applyNumberFormat="0" applyFont="1" applyFill="1" applyBorder="1" applyAlignment="1" applyProtection="0">
      <alignment vertical="center" wrapText="1"/>
    </xf>
    <xf numFmtId="49" fontId="20" fillId="4" borderId="12" applyNumberFormat="1" applyFont="1" applyFill="1" applyBorder="1" applyAlignment="1" applyProtection="0">
      <alignment horizontal="left" vertical="top" wrapText="1"/>
    </xf>
    <xf numFmtId="49" fontId="19" fillId="4" borderId="13" applyNumberFormat="1" applyFont="1" applyFill="1" applyBorder="1" applyAlignment="1" applyProtection="0">
      <alignment horizontal="center" vertical="top"/>
    </xf>
    <xf numFmtId="49" fontId="20" fillId="4" borderId="13" applyNumberFormat="1" applyFont="1" applyFill="1" applyBorder="1" applyAlignment="1" applyProtection="0">
      <alignment horizontal="left" vertical="top" wrapText="1"/>
    </xf>
    <xf numFmtId="0" fontId="19" fillId="4" borderId="13" applyNumberFormat="1" applyFont="1" applyFill="1" applyBorder="1" applyAlignment="1" applyProtection="0">
      <alignment horizontal="center" vertical="bottom" wrapText="1"/>
    </xf>
    <xf numFmtId="49" fontId="19" fillId="4" borderId="13" applyNumberFormat="1" applyFont="1" applyFill="1" applyBorder="1" applyAlignment="1" applyProtection="0">
      <alignment horizontal="center" vertical="bottom" wrapText="1"/>
    </xf>
    <xf numFmtId="4" fontId="19" fillId="4" borderId="13" applyNumberFormat="1" applyFont="1" applyFill="1" applyBorder="1" applyAlignment="1" applyProtection="0">
      <alignment horizontal="center" vertical="bottom" wrapText="1"/>
    </xf>
    <xf numFmtId="0" fontId="19" fillId="4" borderId="14" applyNumberFormat="0" applyFont="1" applyFill="1" applyBorder="1" applyAlignment="1" applyProtection="0">
      <alignment horizontal="center" vertical="top"/>
    </xf>
    <xf numFmtId="0" fontId="20" fillId="4" borderId="14" applyNumberFormat="0" applyFont="1" applyFill="1" applyBorder="1" applyAlignment="1" applyProtection="0">
      <alignment horizontal="left" vertical="top" wrapText="1"/>
    </xf>
    <xf numFmtId="0" fontId="19" fillId="4" borderId="14" applyNumberFormat="0" applyFont="1" applyFill="1" applyBorder="1" applyAlignment="1" applyProtection="0">
      <alignment horizontal="center" vertical="bottom" wrapText="1"/>
    </xf>
    <xf numFmtId="2" fontId="19" fillId="4" borderId="14" applyNumberFormat="1" applyFont="1" applyFill="1" applyBorder="1" applyAlignment="1" applyProtection="0">
      <alignment horizontal="center" vertical="bottom" wrapText="1"/>
    </xf>
    <xf numFmtId="4" fontId="19" fillId="4" borderId="14" applyNumberFormat="1" applyFont="1" applyFill="1" applyBorder="1" applyAlignment="1" applyProtection="0">
      <alignment horizontal="center" vertical="bottom" wrapText="1"/>
    </xf>
    <xf numFmtId="0" fontId="19" fillId="4" borderId="12" applyNumberFormat="1" applyFont="1" applyFill="1" applyBorder="1" applyAlignment="1" applyProtection="0">
      <alignment horizontal="center" vertical="bottom" wrapText="1"/>
    </xf>
    <xf numFmtId="0" fontId="19" fillId="4" borderId="12" applyNumberFormat="0" applyFont="1" applyFill="1" applyBorder="1" applyAlignment="1" applyProtection="0">
      <alignment horizontal="center" vertical="bottom" wrapText="1"/>
    </xf>
    <xf numFmtId="0" fontId="19" fillId="4" borderId="12" applyNumberFormat="0" applyFont="1" applyFill="1" applyBorder="1" applyAlignment="1" applyProtection="0">
      <alignment horizontal="left" vertical="top" wrapText="1"/>
    </xf>
    <xf numFmtId="0" fontId="19" fillId="4" borderId="13" applyNumberFormat="0" applyFont="1" applyFill="1" applyBorder="1" applyAlignment="1" applyProtection="0">
      <alignment horizontal="center" vertical="top"/>
    </xf>
    <xf numFmtId="2" fontId="19" fillId="4" borderId="13" applyNumberFormat="1" applyFont="1" applyFill="1" applyBorder="1" applyAlignment="1" applyProtection="0">
      <alignment horizontal="left" vertical="top" wrapText="1"/>
    </xf>
    <xf numFmtId="2" fontId="19" fillId="4" borderId="13" applyNumberFormat="1" applyFont="1" applyFill="1" applyBorder="1" applyAlignment="1" applyProtection="0">
      <alignment horizontal="center" vertical="bottom" wrapText="1"/>
    </xf>
    <xf numFmtId="4" fontId="19" borderId="13" applyNumberFormat="1" applyFont="1" applyFill="0" applyBorder="1" applyAlignment="1" applyProtection="0">
      <alignment horizontal="center" vertical="bottom"/>
    </xf>
    <xf numFmtId="0" fontId="20" fillId="4" borderId="15" applyNumberFormat="0" applyFont="1" applyFill="1" applyBorder="1" applyAlignment="1" applyProtection="0">
      <alignment horizontal="center" vertical="top"/>
    </xf>
    <xf numFmtId="0" fontId="19" fillId="4" borderId="3" applyNumberFormat="0" applyFont="1" applyFill="1" applyBorder="1" applyAlignment="1" applyProtection="0">
      <alignment horizontal="left" vertical="top" wrapText="1"/>
    </xf>
    <xf numFmtId="62" fontId="19" borderId="3" applyNumberFormat="1" applyFont="1" applyFill="0" applyBorder="1" applyAlignment="1" applyProtection="0">
      <alignment horizontal="center" vertical="bottom"/>
    </xf>
    <xf numFmtId="0" fontId="19" borderId="3" applyNumberFormat="0" applyFont="1" applyFill="0" applyBorder="1" applyAlignment="1" applyProtection="0">
      <alignment horizontal="center" vertical="bottom"/>
    </xf>
    <xf numFmtId="63" fontId="19" borderId="16" applyNumberFormat="1" applyFont="1" applyFill="0" applyBorder="1" applyAlignment="1" applyProtection="0">
      <alignment vertical="bottom"/>
    </xf>
    <xf numFmtId="63" fontId="19" borderId="14" applyNumberFormat="1" applyFont="1" applyFill="0" applyBorder="1" applyAlignment="1" applyProtection="0">
      <alignment vertical="bottom"/>
    </xf>
    <xf numFmtId="49" fontId="18" fillId="4" borderId="10" applyNumberFormat="1" applyFont="1" applyFill="1" applyBorder="1" applyAlignment="1" applyProtection="0">
      <alignment horizontal="center" vertical="top"/>
    </xf>
    <xf numFmtId="49" fontId="16" fillId="4" borderId="1" applyNumberFormat="1" applyFont="1" applyFill="1" applyBorder="1" applyAlignment="1" applyProtection="0">
      <alignment horizontal="right" vertical="top" wrapText="1"/>
    </xf>
    <xf numFmtId="62" fontId="19" borderId="1" applyNumberFormat="1" applyFont="1" applyFill="0" applyBorder="1" applyAlignment="1" applyProtection="0">
      <alignment horizontal="center" vertical="bottom"/>
    </xf>
    <xf numFmtId="49" fontId="16" borderId="1" applyNumberFormat="1" applyFont="1" applyFill="0" applyBorder="1" applyAlignment="1" applyProtection="0">
      <alignment horizontal="right" vertical="bottom"/>
    </xf>
    <xf numFmtId="4" fontId="16" fillId="4" borderId="17" applyNumberFormat="1" applyFont="1" applyFill="1" applyBorder="1" applyAlignment="1" applyProtection="0">
      <alignment horizontal="center" vertical="bottom" wrapText="1"/>
    </xf>
    <xf numFmtId="63" fontId="19" borderId="18" applyNumberFormat="1" applyFont="1" applyFill="0" applyBorder="1" applyAlignment="1" applyProtection="0">
      <alignment vertical="bottom"/>
    </xf>
    <xf numFmtId="0" fontId="0" borderId="19" applyNumberFormat="0" applyFont="1" applyFill="0" applyBorder="1" applyAlignment="1" applyProtection="0">
      <alignment vertical="bottom"/>
    </xf>
    <xf numFmtId="0" fontId="20" fillId="4" borderId="20" applyNumberFormat="0" applyFont="1" applyFill="1" applyBorder="1" applyAlignment="1" applyProtection="0">
      <alignment horizontal="center" vertical="top"/>
    </xf>
    <xf numFmtId="0" fontId="19" fillId="4" borderId="2" applyNumberFormat="0" applyFont="1" applyFill="1" applyBorder="1" applyAlignment="1" applyProtection="0">
      <alignment horizontal="left" vertical="top" wrapText="1"/>
    </xf>
    <xf numFmtId="62" fontId="19" borderId="2" applyNumberFormat="1" applyFont="1" applyFill="0" applyBorder="1" applyAlignment="1" applyProtection="0">
      <alignment horizontal="center" vertical="bottom"/>
    </xf>
    <xf numFmtId="0" fontId="19" borderId="2" applyNumberFormat="0" applyFont="1" applyFill="0" applyBorder="1" applyAlignment="1" applyProtection="0">
      <alignment horizontal="center" vertical="bottom"/>
    </xf>
    <xf numFmtId="63" fontId="19" borderId="21" applyNumberFormat="1" applyFont="1" applyFill="0" applyBorder="1" applyAlignment="1" applyProtection="0">
      <alignment vertical="bottom"/>
    </xf>
    <xf numFmtId="63" fontId="19" borderId="22" applyNumberFormat="1" applyFont="1" applyFill="0" applyBorder="1" applyAlignment="1" applyProtection="0">
      <alignment vertical="bottom"/>
    </xf>
    <xf numFmtId="0" fontId="0" applyNumberFormat="1" applyFont="1" applyFill="0" applyBorder="0" applyAlignment="1" applyProtection="0">
      <alignment vertical="bottom"/>
    </xf>
    <xf numFmtId="1" fontId="0" fillId="4" borderId="1" applyNumberFormat="1" applyFont="1" applyFill="1" applyBorder="1" applyAlignment="1" applyProtection="0">
      <alignment vertical="bottom"/>
    </xf>
    <xf numFmtId="59" fontId="0" fillId="4" borderId="1" applyNumberFormat="1" applyFont="1" applyFill="1" applyBorder="1" applyAlignment="1" applyProtection="0">
      <alignment vertical="bottom"/>
    </xf>
    <xf numFmtId="0" fontId="0" fillId="4" borderId="2" applyNumberFormat="0" applyFont="1" applyFill="1" applyBorder="1" applyAlignment="1" applyProtection="0">
      <alignment vertical="bottom"/>
    </xf>
    <xf numFmtId="1" fontId="0" fillId="4" borderId="2" applyNumberFormat="1" applyFont="1" applyFill="1" applyBorder="1" applyAlignment="1" applyProtection="0">
      <alignment vertical="bottom"/>
    </xf>
    <xf numFmtId="59" fontId="0" fillId="4" borderId="2" applyNumberFormat="1" applyFont="1" applyFill="1" applyBorder="1" applyAlignment="1" applyProtection="0">
      <alignment vertical="bottom"/>
    </xf>
    <xf numFmtId="49" fontId="0" fillId="7" borderId="23" applyNumberFormat="1" applyFont="1" applyFill="1" applyBorder="1" applyAlignment="1" applyProtection="0">
      <alignment vertical="bottom" wrapText="1"/>
    </xf>
    <xf numFmtId="0" fontId="20" fillId="7" borderId="24" applyNumberFormat="0" applyFont="1" applyFill="1" applyBorder="1" applyAlignment="1" applyProtection="0">
      <alignment horizontal="left" vertical="bottom" wrapText="1"/>
    </xf>
    <xf numFmtId="0" fontId="20" fillId="7" borderId="25" applyNumberFormat="0" applyFont="1" applyFill="1" applyBorder="1" applyAlignment="1" applyProtection="0">
      <alignment horizontal="left" vertical="bottom" wrapText="1"/>
    </xf>
    <xf numFmtId="0" fontId="0" fillId="4" borderId="10" applyNumberFormat="0" applyFont="1" applyFill="1" applyBorder="1" applyAlignment="1" applyProtection="0">
      <alignment vertical="bottom"/>
    </xf>
    <xf numFmtId="49" fontId="18" fillId="6" borderId="26" applyNumberFormat="1" applyFont="1" applyFill="1" applyBorder="1" applyAlignment="1" applyProtection="0">
      <alignment horizontal="left" vertical="center"/>
    </xf>
    <xf numFmtId="49" fontId="18" fillId="6" borderId="26" applyNumberFormat="1" applyFont="1" applyFill="1" applyBorder="1" applyAlignment="1" applyProtection="0">
      <alignment horizontal="center" vertical="center" wrapText="1"/>
    </xf>
    <xf numFmtId="49" fontId="18" fillId="6" borderId="26" applyNumberFormat="1" applyFont="1" applyFill="1" applyBorder="1" applyAlignment="1" applyProtection="0">
      <alignment horizontal="center" vertical="center"/>
    </xf>
    <xf numFmtId="49" fontId="18" fillId="6" borderId="26" applyNumberFormat="1" applyFont="1" applyFill="1" applyBorder="1" applyAlignment="1" applyProtection="0">
      <alignment vertical="center"/>
    </xf>
    <xf numFmtId="0" fontId="0" fillId="7" borderId="9" applyNumberFormat="1" applyFont="1" applyFill="1" applyBorder="1" applyAlignment="1" applyProtection="0">
      <alignment vertical="bottom"/>
    </xf>
    <xf numFmtId="49" fontId="17" fillId="4" borderId="14" applyNumberFormat="1" applyFont="1" applyFill="1" applyBorder="1" applyAlignment="1" applyProtection="0">
      <alignment horizontal="left" vertical="center"/>
    </xf>
    <xf numFmtId="0" fontId="20" fillId="4" borderId="14" applyNumberFormat="0" applyFont="1" applyFill="1" applyBorder="1" applyAlignment="1" applyProtection="0">
      <alignment horizontal="center" vertical="bottom"/>
    </xf>
    <xf numFmtId="1" fontId="0" fillId="4" borderId="14" applyNumberFormat="1" applyFont="1" applyFill="1" applyBorder="1" applyAlignment="1" applyProtection="0">
      <alignment vertical="bottom"/>
    </xf>
    <xf numFmtId="59" fontId="20" fillId="4" borderId="14" applyNumberFormat="1" applyFont="1" applyFill="1" applyBorder="1" applyAlignment="1" applyProtection="0">
      <alignment vertical="bottom"/>
    </xf>
    <xf numFmtId="59" fontId="0" fillId="4" borderId="14" applyNumberFormat="1" applyFont="1" applyFill="1" applyBorder="1" applyAlignment="1" applyProtection="0">
      <alignment vertical="bottom"/>
    </xf>
    <xf numFmtId="0" fontId="0" fillId="4" borderId="11" applyNumberFormat="1" applyFont="1" applyFill="1" applyBorder="1" applyAlignment="1" applyProtection="0">
      <alignment vertical="bottom"/>
    </xf>
    <xf numFmtId="49" fontId="18" fillId="4" borderId="12" applyNumberFormat="1" applyFont="1" applyFill="1" applyBorder="1" applyAlignment="1" applyProtection="0">
      <alignment vertical="bottom"/>
    </xf>
    <xf numFmtId="0" fontId="20" fillId="4" borderId="12" applyNumberFormat="0" applyFont="1" applyFill="1" applyBorder="1" applyAlignment="1" applyProtection="0">
      <alignment horizontal="center" vertical="bottom"/>
    </xf>
    <xf numFmtId="1" fontId="0" fillId="4" borderId="12" applyNumberFormat="1" applyFont="1" applyFill="1" applyBorder="1" applyAlignment="1" applyProtection="0">
      <alignment vertical="bottom"/>
    </xf>
    <xf numFmtId="59" fontId="20" fillId="4" borderId="12" applyNumberFormat="1" applyFont="1" applyFill="1" applyBorder="1" applyAlignment="1" applyProtection="0">
      <alignment vertical="bottom"/>
    </xf>
    <xf numFmtId="59" fontId="0" fillId="4" borderId="12" applyNumberFormat="1" applyFont="1" applyFill="1" applyBorder="1" applyAlignment="1" applyProtection="0">
      <alignment vertical="bottom"/>
    </xf>
    <xf numFmtId="0" fontId="0" fillId="4" borderId="12" applyNumberFormat="0" applyFont="1" applyFill="1" applyBorder="1" applyAlignment="1" applyProtection="0">
      <alignment vertical="bottom"/>
    </xf>
    <xf numFmtId="49" fontId="20" fillId="4" borderId="12" applyNumberFormat="1" applyFont="1" applyFill="1" applyBorder="1" applyAlignment="1" applyProtection="0">
      <alignment horizontal="left" vertical="bottom" wrapText="1"/>
    </xf>
    <xf numFmtId="49" fontId="20" fillId="4" borderId="12" applyNumberFormat="1" applyFont="1" applyFill="1" applyBorder="1" applyAlignment="1" applyProtection="0">
      <alignment horizontal="center" vertical="bottom"/>
    </xf>
    <xf numFmtId="0" fontId="0" fillId="4" borderId="12" applyNumberFormat="0" applyFont="1" applyFill="1" applyBorder="1" applyAlignment="1" applyProtection="0">
      <alignment vertical="center"/>
    </xf>
    <xf numFmtId="0" fontId="0" fillId="4" borderId="12" applyNumberFormat="1" applyFont="1" applyFill="1" applyBorder="1" applyAlignment="1" applyProtection="0">
      <alignment vertical="bottom"/>
    </xf>
    <xf numFmtId="49" fontId="20" fillId="4" borderId="12" applyNumberFormat="1" applyFont="1" applyFill="1" applyBorder="1" applyAlignment="1" applyProtection="0">
      <alignment horizontal="right" vertical="bottom"/>
    </xf>
    <xf numFmtId="49" fontId="0" fillId="4" borderId="12" applyNumberFormat="1" applyFont="1" applyFill="1" applyBorder="1" applyAlignment="1" applyProtection="0">
      <alignment vertical="center"/>
    </xf>
    <xf numFmtId="59" fontId="19" fillId="4" borderId="12" applyNumberFormat="1" applyFont="1" applyFill="1" applyBorder="1" applyAlignment="1" applyProtection="0">
      <alignment vertical="bottom"/>
    </xf>
    <xf numFmtId="0" fontId="20" fillId="4" borderId="12" applyNumberFormat="0" applyFont="1" applyFill="1" applyBorder="1" applyAlignment="1" applyProtection="0">
      <alignment horizontal="right" vertical="bottom"/>
    </xf>
    <xf numFmtId="49" fontId="22" fillId="4" borderId="12" applyNumberFormat="1" applyFont="1" applyFill="1" applyBorder="1" applyAlignment="1" applyProtection="0">
      <alignment vertical="center" wrapText="1"/>
    </xf>
    <xf numFmtId="49" fontId="19" fillId="4" borderId="12" applyNumberFormat="1" applyFont="1" applyFill="1" applyBorder="1" applyAlignment="1" applyProtection="0">
      <alignment horizontal="center" vertical="center"/>
    </xf>
    <xf numFmtId="0" fontId="19" fillId="4" borderId="12" applyNumberFormat="0" applyFont="1" applyFill="1" applyBorder="1" applyAlignment="1" applyProtection="0">
      <alignment vertical="center" wrapText="1"/>
    </xf>
    <xf numFmtId="0" fontId="19" fillId="4" borderId="12" applyNumberFormat="0" applyFont="1" applyFill="1" applyBorder="1" applyAlignment="1" applyProtection="0">
      <alignment horizontal="center" vertical="center"/>
    </xf>
    <xf numFmtId="0" fontId="0" fillId="4" borderId="12" applyNumberFormat="0" applyFont="1" applyFill="1" applyBorder="1" applyAlignment="1" applyProtection="0">
      <alignment vertical="center" wrapText="1"/>
    </xf>
    <xf numFmtId="49" fontId="20" fillId="4" borderId="12" applyNumberFormat="1" applyFont="1" applyFill="1" applyBorder="1" applyAlignment="1" applyProtection="0">
      <alignment vertical="bottom" wrapText="1"/>
    </xf>
    <xf numFmtId="49" fontId="0" fillId="4" borderId="12" applyNumberFormat="1" applyFont="1" applyFill="1" applyBorder="1" applyAlignment="1" applyProtection="0">
      <alignment vertical="bottom"/>
    </xf>
    <xf numFmtId="1" fontId="23" fillId="4" borderId="12" applyNumberFormat="1" applyFont="1" applyFill="1" applyBorder="1" applyAlignment="1" applyProtection="0">
      <alignment horizontal="center" vertical="bottom"/>
    </xf>
    <xf numFmtId="0" fontId="0" fillId="4" borderId="12" applyNumberFormat="0" applyFont="1" applyFill="1" applyBorder="1" applyAlignment="1" applyProtection="0">
      <alignment vertical="bottom" wrapText="1"/>
    </xf>
    <xf numFmtId="0" fontId="0" fillId="4" borderId="12" applyNumberFormat="1" applyFont="1" applyFill="1" applyBorder="1" applyAlignment="1" applyProtection="0">
      <alignment vertical="center"/>
    </xf>
    <xf numFmtId="49" fontId="20" fillId="4" borderId="12" applyNumberFormat="1" applyFont="1" applyFill="1" applyBorder="1" applyAlignment="1" applyProtection="0">
      <alignment vertical="bottom"/>
    </xf>
    <xf numFmtId="49" fontId="20" fillId="4" borderId="12" applyNumberFormat="1" applyFont="1" applyFill="1" applyBorder="1" applyAlignment="1" applyProtection="0">
      <alignment horizontal="center" vertical="center"/>
    </xf>
    <xf numFmtId="0" fontId="20" fillId="4" borderId="12" applyNumberFormat="0" applyFont="1" applyFill="1" applyBorder="1" applyAlignment="1" applyProtection="0">
      <alignment vertical="bottom"/>
    </xf>
    <xf numFmtId="0" fontId="20" fillId="4" borderId="12" applyNumberFormat="0" applyFont="1" applyFill="1" applyBorder="1" applyAlignment="1" applyProtection="0">
      <alignment horizontal="center" vertical="center"/>
    </xf>
    <xf numFmtId="49" fontId="25" fillId="4" borderId="12" applyNumberFormat="1" applyFont="1" applyFill="1" applyBorder="1" applyAlignment="1" applyProtection="0">
      <alignment vertical="bottom"/>
    </xf>
    <xf numFmtId="0" fontId="20" fillId="4" borderId="12" applyNumberFormat="0" applyFont="1" applyFill="1" applyBorder="1" applyAlignment="1" applyProtection="0">
      <alignment vertical="bottom" wrapText="1"/>
    </xf>
    <xf numFmtId="49" fontId="25" fillId="4" borderId="12" applyNumberFormat="1" applyFont="1" applyFill="1" applyBorder="1" applyAlignment="1" applyProtection="0">
      <alignment vertical="center" wrapText="1"/>
    </xf>
    <xf numFmtId="0" fontId="25" fillId="4" borderId="12" applyNumberFormat="0" applyFont="1" applyFill="1" applyBorder="1" applyAlignment="1" applyProtection="0">
      <alignment vertical="center" wrapText="1"/>
    </xf>
    <xf numFmtId="49" fontId="20" fillId="4" borderId="13" applyNumberFormat="1" applyFont="1" applyFill="1" applyBorder="1" applyAlignment="1" applyProtection="0">
      <alignment vertical="center" wrapText="1"/>
    </xf>
    <xf numFmtId="49" fontId="20" fillId="4" borderId="26" applyNumberFormat="1" applyFont="1" applyFill="1" applyBorder="1" applyAlignment="1" applyProtection="0">
      <alignment vertical="center" wrapText="1"/>
    </xf>
    <xf numFmtId="49" fontId="18" fillId="4" borderId="26" applyNumberFormat="1" applyFont="1" applyFill="1" applyBorder="1" applyAlignment="1" applyProtection="0">
      <alignment vertical="top"/>
    </xf>
    <xf numFmtId="59" fontId="18" fillId="4" borderId="12" applyNumberFormat="1" applyFont="1" applyFill="1" applyBorder="1" applyAlignment="1" applyProtection="0">
      <alignment vertical="bottom"/>
    </xf>
    <xf numFmtId="0" fontId="0" fillId="4" borderId="27" applyNumberFormat="0" applyFont="1" applyFill="1" applyBorder="1" applyAlignment="1" applyProtection="0">
      <alignment vertical="bottom"/>
    </xf>
    <xf numFmtId="0" fontId="0" fillId="4" borderId="14" applyNumberFormat="0" applyFont="1" applyFill="1" applyBorder="1" applyAlignment="1" applyProtection="0">
      <alignment vertical="bottom"/>
    </xf>
    <xf numFmtId="0" fontId="0" fillId="7" borderId="28" applyNumberFormat="1" applyFont="1" applyFill="1" applyBorder="1" applyAlignment="1" applyProtection="0">
      <alignment vertical="bottom"/>
    </xf>
    <xf numFmtId="49" fontId="26" fillId="4" borderId="12" applyNumberFormat="1" applyFont="1" applyFill="1" applyBorder="1" applyAlignment="1" applyProtection="0">
      <alignment vertical="center" wrapText="1"/>
    </xf>
    <xf numFmtId="0" fontId="0" fillId="4" borderId="11" applyNumberFormat="0" applyFont="1" applyFill="1" applyBorder="1" applyAlignment="1" applyProtection="0">
      <alignment vertical="bottom"/>
    </xf>
    <xf numFmtId="0" fontId="27" fillId="4" borderId="12" applyNumberFormat="0" applyFont="1" applyFill="1" applyBorder="1" applyAlignment="1" applyProtection="0">
      <alignment horizontal="center" vertical="bottom"/>
    </xf>
    <xf numFmtId="49" fontId="28" fillId="4" borderId="12" applyNumberFormat="1" applyFont="1" applyFill="1" applyBorder="1" applyAlignment="1" applyProtection="0">
      <alignment vertical="center" wrapText="1"/>
    </xf>
    <xf numFmtId="0" fontId="20" fillId="4" borderId="13" applyNumberFormat="0" applyFont="1" applyFill="1" applyBorder="1" applyAlignment="1" applyProtection="0">
      <alignment vertical="center" wrapText="1"/>
    </xf>
    <xf numFmtId="59" fontId="0" fillId="4" borderId="17" applyNumberFormat="1" applyFont="1" applyFill="1" applyBorder="1" applyAlignment="1" applyProtection="0">
      <alignment vertical="bottom"/>
    </xf>
    <xf numFmtId="49" fontId="27" fillId="4" borderId="14" applyNumberFormat="1" applyFont="1" applyFill="1" applyBorder="1" applyAlignment="1" applyProtection="0">
      <alignment horizontal="left" vertical="top"/>
    </xf>
    <xf numFmtId="4" fontId="8" fillId="4" borderId="12" applyNumberFormat="1" applyFont="1" applyFill="1" applyBorder="1" applyAlignment="1" applyProtection="0">
      <alignment horizontal="center" vertical="bottom" wrapText="1"/>
    </xf>
    <xf numFmtId="64" fontId="27" fillId="4" borderId="12" applyNumberFormat="1" applyFont="1" applyFill="1" applyBorder="1" applyAlignment="1" applyProtection="0">
      <alignment horizontal="left" vertical="top"/>
    </xf>
    <xf numFmtId="49" fontId="20" fillId="4" borderId="29" applyNumberFormat="1" applyFont="1" applyFill="1" applyBorder="1" applyAlignment="1" applyProtection="0">
      <alignment horizontal="left" vertical="top" wrapText="1"/>
    </xf>
    <xf numFmtId="49" fontId="8" fillId="4" borderId="12" applyNumberFormat="1" applyFont="1" applyFill="1" applyBorder="1" applyAlignment="1" applyProtection="0">
      <alignment horizontal="center" vertical="bottom" wrapText="1"/>
    </xf>
    <xf numFmtId="49" fontId="20" fillId="4" borderId="30" applyNumberFormat="1" applyFont="1" applyFill="1" applyBorder="1" applyAlignment="1" applyProtection="0">
      <alignment horizontal="left" vertical="top" wrapText="1"/>
    </xf>
    <xf numFmtId="49" fontId="18" fillId="4" borderId="30" applyNumberFormat="1" applyFont="1" applyFill="1" applyBorder="1" applyAlignment="1" applyProtection="0">
      <alignment horizontal="left" vertical="top" wrapText="1"/>
    </xf>
    <xf numFmtId="49" fontId="8" fillId="4" borderId="29" applyNumberFormat="1" applyFont="1" applyFill="1" applyBorder="1" applyAlignment="1" applyProtection="0">
      <alignment horizontal="center" vertical="bottom"/>
    </xf>
    <xf numFmtId="49" fontId="20" fillId="4" borderId="31" applyNumberFormat="1" applyFont="1" applyFill="1" applyBorder="1" applyAlignment="1" applyProtection="0">
      <alignment horizontal="left" vertical="top" wrapText="1"/>
    </xf>
    <xf numFmtId="49" fontId="8" fillId="4" borderId="30" applyNumberFormat="1" applyFont="1" applyFill="1" applyBorder="1" applyAlignment="1" applyProtection="0">
      <alignment horizontal="center" vertical="bottom"/>
    </xf>
    <xf numFmtId="64" fontId="20" fillId="4" borderId="13" applyNumberFormat="1" applyFont="1" applyFill="1" applyBorder="1" applyAlignment="1" applyProtection="0">
      <alignment horizontal="left" vertical="top" wrapText="1"/>
    </xf>
    <xf numFmtId="64" fontId="8" fillId="4" borderId="30" applyNumberFormat="1" applyFont="1" applyFill="1" applyBorder="1" applyAlignment="1" applyProtection="0">
      <alignment horizontal="center" vertical="bottom"/>
    </xf>
    <xf numFmtId="49" fontId="20" fillId="4" borderId="26" applyNumberFormat="1" applyFont="1" applyFill="1" applyBorder="1" applyAlignment="1" applyProtection="0">
      <alignment horizontal="left" vertical="top" wrapText="1"/>
    </xf>
    <xf numFmtId="64" fontId="8" fillId="4" borderId="31" applyNumberFormat="1" applyFont="1" applyFill="1" applyBorder="1" applyAlignment="1" applyProtection="0">
      <alignment horizontal="center" vertical="bottom"/>
    </xf>
    <xf numFmtId="64" fontId="20" fillId="4" borderId="26" applyNumberFormat="1" applyFont="1" applyFill="1" applyBorder="1" applyAlignment="1" applyProtection="0">
      <alignment horizontal="left" vertical="top" wrapText="1"/>
    </xf>
    <xf numFmtId="49" fontId="25" fillId="4" borderId="26" applyNumberFormat="1" applyFont="1" applyFill="1" applyBorder="1" applyAlignment="1" applyProtection="0">
      <alignment horizontal="left" vertical="top" wrapText="1"/>
    </xf>
    <xf numFmtId="0" fontId="20" fillId="4" borderId="14" applyNumberFormat="0" applyFont="1" applyFill="1" applyBorder="1" applyAlignment="1" applyProtection="0">
      <alignment vertical="center" wrapText="1"/>
    </xf>
    <xf numFmtId="49" fontId="27" fillId="4" borderId="13" applyNumberFormat="1" applyFont="1" applyFill="1" applyBorder="1" applyAlignment="1" applyProtection="0">
      <alignment horizontal="center" vertical="top"/>
    </xf>
    <xf numFmtId="49" fontId="20" fillId="4" borderId="14" applyNumberFormat="1" applyFont="1" applyFill="1" applyBorder="1" applyAlignment="1" applyProtection="0">
      <alignment vertical="top" wrapText="1"/>
    </xf>
    <xf numFmtId="49" fontId="20" fillId="4" borderId="12" applyNumberFormat="1" applyFont="1" applyFill="1" applyBorder="1" applyAlignment="1" applyProtection="0">
      <alignment vertical="top" wrapText="1"/>
    </xf>
    <xf numFmtId="49" fontId="20" fillId="4" borderId="14" applyNumberFormat="1" applyFont="1" applyFill="1" applyBorder="1" applyAlignment="1" applyProtection="0">
      <alignment vertical="bottom" wrapText="1"/>
    </xf>
    <xf numFmtId="0" fontId="0" borderId="12" applyNumberFormat="0" applyFont="1" applyFill="0" applyBorder="1" applyAlignment="1" applyProtection="0">
      <alignment vertical="bottom"/>
    </xf>
    <xf numFmtId="49" fontId="20" borderId="12" applyNumberFormat="1" applyFont="1" applyFill="0" applyBorder="1" applyAlignment="1" applyProtection="0">
      <alignment vertical="center" wrapText="1"/>
    </xf>
    <xf numFmtId="49" fontId="20" borderId="12" applyNumberFormat="1" applyFont="1" applyFill="0" applyBorder="1" applyAlignment="1" applyProtection="0">
      <alignment horizontal="center" vertical="bottom"/>
    </xf>
    <xf numFmtId="1" fontId="0" borderId="12" applyNumberFormat="1" applyFont="1" applyFill="0" applyBorder="1" applyAlignment="1" applyProtection="0">
      <alignment vertical="bottom"/>
    </xf>
    <xf numFmtId="59" fontId="20" borderId="12" applyNumberFormat="1" applyFont="1" applyFill="0" applyBorder="1" applyAlignment="1" applyProtection="0">
      <alignment vertical="bottom"/>
    </xf>
    <xf numFmtId="59" fontId="0" borderId="12" applyNumberFormat="1" applyFont="1" applyFill="0" applyBorder="1" applyAlignment="1" applyProtection="0">
      <alignment vertical="bottom"/>
    </xf>
    <xf numFmtId="49" fontId="18" fillId="4" borderId="12" applyNumberFormat="1" applyFont="1" applyFill="1" applyBorder="1" applyAlignment="1" applyProtection="0">
      <alignment vertical="center" wrapText="1"/>
    </xf>
    <xf numFmtId="49" fontId="26" fillId="4" borderId="12" applyNumberFormat="1" applyFont="1" applyFill="1" applyBorder="1" applyAlignment="1" applyProtection="0">
      <alignment vertical="bottom"/>
    </xf>
    <xf numFmtId="49" fontId="32" borderId="12" applyNumberFormat="1" applyFont="1" applyFill="0" applyBorder="1" applyAlignment="1" applyProtection="0">
      <alignment horizontal="left" vertical="center" wrapText="1"/>
    </xf>
    <xf numFmtId="49" fontId="32" fillId="4" borderId="12" applyNumberFormat="1" applyFont="1" applyFill="1" applyBorder="1" applyAlignment="1" applyProtection="0">
      <alignment horizontal="left" vertical="center" wrapText="1"/>
    </xf>
    <xf numFmtId="65" fontId="32" fillId="4" borderId="13" applyNumberFormat="1" applyFont="1" applyFill="1" applyBorder="1" applyAlignment="1" applyProtection="0">
      <alignment horizontal="left" vertical="center" wrapText="1"/>
    </xf>
    <xf numFmtId="0" fontId="24" fillId="4" borderId="12" applyNumberFormat="0" applyFont="1" applyFill="1" applyBorder="1" applyAlignment="1" applyProtection="0">
      <alignment horizontal="justify" vertical="center" wrapText="1"/>
    </xf>
    <xf numFmtId="0" fontId="25" fillId="4" borderId="12" applyNumberFormat="0" applyFont="1" applyFill="1" applyBorder="1" applyAlignment="1" applyProtection="0">
      <alignment horizontal="center" vertical="center" wrapText="1"/>
    </xf>
    <xf numFmtId="1" fontId="25" fillId="4" borderId="12" applyNumberFormat="1" applyFont="1" applyFill="1" applyBorder="1" applyAlignment="1" applyProtection="0">
      <alignment horizontal="center" vertical="center" wrapText="1"/>
    </xf>
    <xf numFmtId="49" fontId="20" fillId="4" borderId="14" applyNumberFormat="1" applyFont="1" applyFill="1" applyBorder="1" applyAlignment="1" applyProtection="0">
      <alignment vertical="center" wrapText="1"/>
    </xf>
    <xf numFmtId="0" fontId="29" fillId="4" borderId="13" applyNumberFormat="0" applyFont="1" applyFill="1" applyBorder="1" applyAlignment="1" applyProtection="0">
      <alignment vertical="center" wrapText="1"/>
    </xf>
    <xf numFmtId="0" fontId="33" fillId="4" borderId="14" applyNumberFormat="0" applyFont="1" applyFill="1" applyBorder="1" applyAlignment="1" applyProtection="0">
      <alignment vertical="bottom"/>
    </xf>
    <xf numFmtId="0" fontId="0" fillId="4" borderId="13" applyNumberFormat="0" applyFont="1" applyFill="1" applyBorder="1" applyAlignment="1" applyProtection="0">
      <alignment vertical="bottom"/>
    </xf>
    <xf numFmtId="49" fontId="25" fillId="4" borderId="14" applyNumberFormat="1" applyFont="1" applyFill="1" applyBorder="1" applyAlignment="1" applyProtection="0">
      <alignment vertical="center" wrapText="1"/>
    </xf>
    <xf numFmtId="49" fontId="0" borderId="12" applyNumberFormat="1" applyFont="1" applyFill="0" applyBorder="1" applyAlignment="1" applyProtection="0">
      <alignment vertical="bottom"/>
    </xf>
    <xf numFmtId="49" fontId="20" borderId="12" applyNumberFormat="1" applyFont="1" applyFill="0" applyBorder="1" applyAlignment="1" applyProtection="0">
      <alignment horizontal="left" vertical="center" wrapText="1"/>
    </xf>
    <xf numFmtId="49" fontId="8" borderId="29" applyNumberFormat="1" applyFont="1" applyFill="0" applyBorder="1" applyAlignment="1" applyProtection="0">
      <alignment horizontal="center" vertical="bottom"/>
    </xf>
    <xf numFmtId="0" fontId="0" fillId="4" borderId="31" applyNumberFormat="0" applyFont="1" applyFill="1" applyBorder="1" applyAlignment="1" applyProtection="0">
      <alignment vertical="bottom"/>
    </xf>
    <xf numFmtId="0" fontId="20" fillId="4" borderId="10" applyNumberFormat="0" applyFont="1" applyFill="1" applyBorder="1" applyAlignment="1" applyProtection="0">
      <alignment vertical="center" wrapText="1"/>
    </xf>
    <xf numFmtId="49" fontId="34" fillId="4" borderId="14" applyNumberFormat="1" applyFont="1" applyFill="1" applyBorder="1" applyAlignment="1" applyProtection="0">
      <alignment vertical="top"/>
    </xf>
    <xf numFmtId="0" fontId="28" fillId="4" borderId="12" applyNumberFormat="0" applyFont="1" applyFill="1" applyBorder="1" applyAlignment="1" applyProtection="0">
      <alignment vertical="center" wrapText="1"/>
    </xf>
    <xf numFmtId="49" fontId="35" fillId="4" borderId="12" applyNumberFormat="1" applyFont="1" applyFill="1" applyBorder="1" applyAlignment="1" applyProtection="0">
      <alignment vertical="center" wrapText="1"/>
    </xf>
    <xf numFmtId="0" fontId="35" fillId="4" borderId="12" applyNumberFormat="0" applyFont="1" applyFill="1" applyBorder="1" applyAlignment="1" applyProtection="0">
      <alignment vertical="center" wrapText="1"/>
    </xf>
    <xf numFmtId="59" fontId="20" fillId="4" borderId="12" applyNumberFormat="1" applyFont="1" applyFill="1" applyBorder="1" applyAlignment="1" applyProtection="0">
      <alignment horizontal="left" vertical="center" wrapText="1"/>
    </xf>
    <xf numFmtId="1" fontId="0" fillId="4" borderId="12" applyNumberFormat="1" applyFont="1" applyFill="1" applyBorder="1" applyAlignment="1" applyProtection="0">
      <alignment vertical="bottom" wrapText="1"/>
    </xf>
    <xf numFmtId="0" fontId="20" fillId="4" borderId="12" applyNumberFormat="0" applyFont="1" applyFill="1" applyBorder="1" applyAlignment="1" applyProtection="0">
      <alignment horizontal="center" vertical="center" wrapText="1"/>
    </xf>
    <xf numFmtId="0" fontId="20" fillId="4" borderId="13" applyNumberFormat="0" applyFont="1" applyFill="1" applyBorder="1" applyAlignment="1" applyProtection="0">
      <alignment vertical="bottom"/>
    </xf>
    <xf numFmtId="49" fontId="34" fillId="4" borderId="26" applyNumberFormat="1" applyFont="1" applyFill="1" applyBorder="1" applyAlignment="1" applyProtection="0">
      <alignment vertical="top"/>
    </xf>
    <xf numFmtId="63" fontId="34" fillId="4" borderId="14" applyNumberFormat="1" applyFont="1" applyFill="1" applyBorder="1" applyAlignment="1" applyProtection="0">
      <alignment vertical="top"/>
    </xf>
    <xf numFmtId="0" fontId="28" fillId="4" borderId="12" applyNumberFormat="0" applyFont="1" applyFill="1" applyBorder="1" applyAlignment="1" applyProtection="0">
      <alignment horizontal="center" vertical="center" wrapText="1"/>
    </xf>
    <xf numFmtId="49" fontId="25" fillId="4" borderId="29" applyNumberFormat="1" applyFont="1" applyFill="1" applyBorder="1" applyAlignment="1" applyProtection="0">
      <alignment vertical="center" wrapText="1"/>
    </xf>
    <xf numFmtId="49" fontId="20" fillId="4" borderId="12" applyNumberFormat="1" applyFont="1" applyFill="1" applyBorder="1" applyAlignment="1" applyProtection="0">
      <alignment horizontal="center" vertical="center" wrapText="1"/>
    </xf>
    <xf numFmtId="59" fontId="20" fillId="4" borderId="12" applyNumberFormat="1" applyFont="1" applyFill="1" applyBorder="1" applyAlignment="1" applyProtection="0">
      <alignment horizontal="left" vertical="bottom"/>
    </xf>
    <xf numFmtId="49" fontId="20" fillId="4" borderId="31" applyNumberFormat="1" applyFont="1" applyFill="1" applyBorder="1" applyAlignment="1" applyProtection="0">
      <alignment vertical="center" wrapText="1"/>
    </xf>
    <xf numFmtId="59" fontId="31" fillId="4" borderId="12" applyNumberFormat="1" applyFont="1" applyFill="1" applyBorder="1" applyAlignment="1" applyProtection="0">
      <alignment horizontal="left" vertical="bottom" wrapText="1"/>
    </xf>
    <xf numFmtId="59" fontId="20" fillId="4" borderId="12" applyNumberFormat="1" applyFont="1" applyFill="1" applyBorder="1" applyAlignment="1" applyProtection="0">
      <alignment vertical="center" wrapText="1"/>
    </xf>
    <xf numFmtId="49" fontId="20" fillId="4" borderId="32" applyNumberFormat="1" applyFont="1" applyFill="1" applyBorder="1" applyAlignment="1" applyProtection="0">
      <alignment vertical="center" wrapText="1"/>
    </xf>
    <xf numFmtId="49" fontId="20" fillId="4" borderId="33" applyNumberFormat="1" applyFont="1" applyFill="1" applyBorder="1" applyAlignment="1" applyProtection="0">
      <alignment vertical="center" wrapText="1"/>
    </xf>
    <xf numFmtId="1" fontId="0" fillId="4" borderId="12" applyNumberFormat="1" applyFont="1" applyFill="1" applyBorder="1" applyAlignment="1" applyProtection="0">
      <alignment vertical="center" wrapText="1"/>
    </xf>
    <xf numFmtId="49" fontId="18" fillId="4" borderId="12" applyNumberFormat="1" applyFont="1" applyFill="1" applyBorder="1" applyAlignment="1" applyProtection="0">
      <alignment horizontal="left" vertical="bottom" wrapText="1"/>
    </xf>
    <xf numFmtId="49" fontId="20" fillId="4" borderId="12" applyNumberFormat="1" applyFont="1" applyFill="1" applyBorder="1" applyAlignment="1" applyProtection="0">
      <alignment horizontal="center" vertical="bottom" wrapText="1"/>
    </xf>
    <xf numFmtId="59" fontId="20" fillId="4" borderId="12" applyNumberFormat="1" applyFont="1" applyFill="1" applyBorder="1" applyAlignment="1" applyProtection="0">
      <alignment vertical="bottom" wrapText="1"/>
    </xf>
    <xf numFmtId="63" fontId="34" fillId="4" borderId="1" applyNumberFormat="1" applyFont="1" applyFill="1" applyBorder="1" applyAlignment="1" applyProtection="0">
      <alignment vertical="top"/>
    </xf>
    <xf numFmtId="0" fontId="20" fillId="4" borderId="1" applyNumberFormat="0" applyFont="1" applyFill="1" applyBorder="1" applyAlignment="1" applyProtection="0">
      <alignment horizontal="center" vertical="center" wrapText="1"/>
    </xf>
    <xf numFmtId="1" fontId="0" fillId="4" borderId="1" applyNumberFormat="1" applyFont="1" applyFill="1" applyBorder="1" applyAlignment="1" applyProtection="0">
      <alignment vertical="center" wrapText="1"/>
    </xf>
    <xf numFmtId="59" fontId="20" fillId="4" borderId="1" applyNumberFormat="1" applyFont="1" applyFill="1" applyBorder="1" applyAlignment="1" applyProtection="0">
      <alignment vertical="center" wrapText="1"/>
    </xf>
    <xf numFmtId="0" fontId="24" fillId="4" borderId="1" applyNumberFormat="0" applyFont="1" applyFill="1" applyBorder="1" applyAlignment="1" applyProtection="0">
      <alignment vertical="bottom"/>
    </xf>
    <xf numFmtId="1" fontId="24" fillId="4" borderId="1" applyNumberFormat="1" applyFont="1" applyFill="1" applyBorder="1" applyAlignment="1" applyProtection="0">
      <alignment vertical="bottom"/>
    </xf>
    <xf numFmtId="0" fontId="24" fillId="4" borderId="2" applyNumberFormat="0" applyFont="1" applyFill="1" applyBorder="1" applyAlignment="1" applyProtection="0">
      <alignment vertical="bottom"/>
    </xf>
    <xf numFmtId="1" fontId="24" fillId="4" borderId="2" applyNumberFormat="1" applyFont="1" applyFill="1" applyBorder="1" applyAlignment="1" applyProtection="0">
      <alignment vertical="bottom"/>
    </xf>
    <xf numFmtId="0" fontId="0" fillId="4" borderId="26" applyNumberFormat="0" applyFont="1" applyFill="1" applyBorder="1" applyAlignment="1" applyProtection="0">
      <alignment vertical="bottom"/>
    </xf>
    <xf numFmtId="49" fontId="34" fillId="4" borderId="26" applyNumberFormat="1" applyFont="1" applyFill="1" applyBorder="1" applyAlignment="1" applyProtection="0">
      <alignment horizontal="center" vertical="top"/>
    </xf>
    <xf numFmtId="49" fontId="18" fillId="4" borderId="26" applyNumberFormat="1" applyFont="1" applyFill="1" applyBorder="1" applyAlignment="1" applyProtection="0">
      <alignment horizontal="center" vertical="center" wrapText="1"/>
    </xf>
    <xf numFmtId="49" fontId="26" fillId="4" borderId="26" applyNumberFormat="1" applyFont="1" applyFill="1" applyBorder="1" applyAlignment="1" applyProtection="0">
      <alignment vertical="bottom"/>
    </xf>
    <xf numFmtId="49" fontId="17" fillId="4" borderId="26" applyNumberFormat="1" applyFont="1" applyFill="1" applyBorder="1" applyAlignment="1" applyProtection="0">
      <alignment horizontal="center" vertical="bottom"/>
    </xf>
    <xf numFmtId="49" fontId="28" fillId="4" borderId="14" applyNumberFormat="1" applyFont="1" applyFill="1" applyBorder="1" applyAlignment="1" applyProtection="0">
      <alignment horizontal="center" vertical="bottom"/>
    </xf>
    <xf numFmtId="1" fontId="24" fillId="4" borderId="14" applyNumberFormat="1" applyFont="1" applyFill="1" applyBorder="1" applyAlignment="1" applyProtection="0">
      <alignment vertical="bottom"/>
    </xf>
    <xf numFmtId="0" fontId="28" fillId="4" borderId="12" applyNumberFormat="0" applyFont="1" applyFill="1" applyBorder="1" applyAlignment="1" applyProtection="0">
      <alignment horizontal="center" vertical="bottom"/>
    </xf>
    <xf numFmtId="1" fontId="24" fillId="4" borderId="12" applyNumberFormat="1" applyFont="1" applyFill="1" applyBorder="1" applyAlignment="1" applyProtection="0">
      <alignment vertical="bottom"/>
    </xf>
    <xf numFmtId="0" fontId="0" fillId="4" borderId="14" applyNumberFormat="1" applyFont="1" applyFill="1" applyBorder="1" applyAlignment="1" applyProtection="0">
      <alignment vertical="bottom"/>
    </xf>
    <xf numFmtId="59" fontId="34" fillId="4" borderId="12" applyNumberFormat="1" applyFont="1" applyFill="1" applyBorder="1" applyAlignment="1" applyProtection="0">
      <alignment vertical="bottom"/>
    </xf>
    <xf numFmtId="0" fontId="18" fillId="4" borderId="12" applyNumberFormat="0" applyFont="1" applyFill="1" applyBorder="1" applyAlignment="1" applyProtection="0">
      <alignment horizontal="left" vertical="bottom"/>
    </xf>
    <xf numFmtId="49" fontId="18" fillId="4" borderId="12" applyNumberFormat="1" applyFont="1" applyFill="1" applyBorder="1" applyAlignment="1" applyProtection="0">
      <alignment horizontal="left" vertical="bottom"/>
    </xf>
    <xf numFmtId="0" fontId="24" fillId="4" borderId="10" applyNumberFormat="0" applyFont="1" applyFill="1" applyBorder="1" applyAlignment="1" applyProtection="0">
      <alignment vertical="bottom"/>
    </xf>
    <xf numFmtId="59" fontId="18" fillId="4" borderId="27" applyNumberFormat="1" applyFont="1" applyFill="1" applyBorder="1" applyAlignment="1" applyProtection="0">
      <alignment vertical="bottom"/>
    </xf>
    <xf numFmtId="59" fontId="26" fillId="7" borderId="34" applyNumberFormat="1" applyFont="1" applyFill="1" applyBorder="1" applyAlignment="1" applyProtection="0">
      <alignment vertical="bottom"/>
    </xf>
    <xf numFmtId="1" fontId="0" fillId="4" borderId="13" applyNumberFormat="1" applyFont="1" applyFill="1" applyBorder="1" applyAlignment="1" applyProtection="0">
      <alignment vertical="bottom"/>
    </xf>
    <xf numFmtId="59" fontId="0" fillId="4" borderId="13" applyNumberFormat="1" applyFont="1" applyFill="1" applyBorder="1" applyAlignment="1" applyProtection="0">
      <alignment vertical="bottom"/>
    </xf>
    <xf numFmtId="0" fontId="0" fillId="4" borderId="3" applyNumberFormat="0" applyFont="1" applyFill="1" applyBorder="1" applyAlignment="1" applyProtection="0">
      <alignment vertical="bottom"/>
    </xf>
    <xf numFmtId="1" fontId="0" fillId="4" borderId="3" applyNumberFormat="1" applyFont="1" applyFill="1" applyBorder="1" applyAlignment="1" applyProtection="0">
      <alignment vertical="bottom"/>
    </xf>
    <xf numFmtId="59" fontId="0" fillId="4" borderId="3" applyNumberFormat="1" applyFont="1" applyFill="1" applyBorder="1" applyAlignment="1" applyProtection="0">
      <alignment vertical="bottom"/>
    </xf>
    <xf numFmtId="0" fontId="0" applyNumberFormat="1" applyFont="1" applyFill="0" applyBorder="0" applyAlignment="1" applyProtection="0">
      <alignment vertical="bottom"/>
    </xf>
    <xf numFmtId="0" fontId="0" borderId="2" applyNumberFormat="0" applyFont="1" applyFill="0" applyBorder="1" applyAlignment="1" applyProtection="0">
      <alignment vertical="bottom"/>
    </xf>
    <xf numFmtId="1" fontId="0" borderId="2" applyNumberFormat="1" applyFont="1" applyFill="0" applyBorder="1" applyAlignment="1" applyProtection="0">
      <alignment vertical="bottom"/>
    </xf>
    <xf numFmtId="49" fontId="26" fillId="6" borderId="26" applyNumberFormat="1" applyFont="1" applyFill="1" applyBorder="1" applyAlignment="1" applyProtection="0">
      <alignment horizontal="center" vertical="center"/>
    </xf>
    <xf numFmtId="49" fontId="26" fillId="6" borderId="26" applyNumberFormat="1" applyFont="1" applyFill="1" applyBorder="1" applyAlignment="1" applyProtection="0">
      <alignment horizontal="center" vertical="center" wrapText="1"/>
    </xf>
    <xf numFmtId="49" fontId="26" fillId="6" borderId="26" applyNumberFormat="1" applyFont="1" applyFill="1" applyBorder="1" applyAlignment="1" applyProtection="0">
      <alignment vertical="center"/>
    </xf>
    <xf numFmtId="49" fontId="26" fillId="6" borderId="23" applyNumberFormat="1" applyFont="1" applyFill="1" applyBorder="1" applyAlignment="1" applyProtection="0">
      <alignment vertical="center"/>
    </xf>
    <xf numFmtId="49" fontId="26" fillId="6" borderId="25" applyNumberFormat="1" applyFont="1" applyFill="1" applyBorder="1" applyAlignment="1" applyProtection="0">
      <alignment vertical="center"/>
    </xf>
    <xf numFmtId="49" fontId="26" fillId="6" borderId="9" applyNumberFormat="1" applyFont="1" applyFill="1" applyBorder="1" applyAlignment="1" applyProtection="0">
      <alignment vertical="center"/>
    </xf>
    <xf numFmtId="49" fontId="35" fillId="4" borderId="14" applyNumberFormat="1" applyFont="1" applyFill="1" applyBorder="1" applyAlignment="1" applyProtection="0">
      <alignment horizontal="left" vertical="center"/>
    </xf>
    <xf numFmtId="0" fontId="0" borderId="14" applyNumberFormat="0" applyFont="1" applyFill="0" applyBorder="1" applyAlignment="1" applyProtection="0">
      <alignment vertical="bottom"/>
    </xf>
    <xf numFmtId="1" fontId="0" borderId="14" applyNumberFormat="1" applyFont="1" applyFill="0" applyBorder="1" applyAlignment="1" applyProtection="0">
      <alignment vertical="bottom"/>
    </xf>
    <xf numFmtId="59" fontId="0" fillId="4" borderId="11" applyNumberFormat="1" applyFont="1" applyFill="1" applyBorder="1" applyAlignment="1" applyProtection="0">
      <alignment vertical="bottom"/>
    </xf>
    <xf numFmtId="0" fontId="26" fillId="4" borderId="11" applyNumberFormat="0" applyFont="1" applyFill="1" applyBorder="1" applyAlignment="1" applyProtection="0">
      <alignment horizontal="center" vertical="center"/>
    </xf>
    <xf numFmtId="49" fontId="26" borderId="12" applyNumberFormat="1" applyFont="1" applyFill="0" applyBorder="1" applyAlignment="1" applyProtection="0">
      <alignment vertical="bottom"/>
    </xf>
    <xf numFmtId="49" fontId="24" fillId="4" borderId="12" applyNumberFormat="1" applyFont="1" applyFill="1" applyBorder="1" applyAlignment="1" applyProtection="0">
      <alignment horizontal="left" vertical="center" wrapText="1"/>
    </xf>
    <xf numFmtId="49" fontId="24" borderId="12" applyNumberFormat="1" applyFont="1" applyFill="0" applyBorder="1" applyAlignment="1" applyProtection="0">
      <alignment vertical="bottom"/>
    </xf>
    <xf numFmtId="0" fontId="24" fillId="4" borderId="12" applyNumberFormat="0" applyFont="1" applyFill="1" applyBorder="1" applyAlignment="1" applyProtection="0">
      <alignment horizontal="left" vertical="center" wrapText="1"/>
    </xf>
    <xf numFmtId="49" fontId="24" fillId="4" borderId="12" applyNumberFormat="1" applyFont="1" applyFill="1" applyBorder="1" applyAlignment="1" applyProtection="0">
      <alignment vertical="center" wrapText="1"/>
    </xf>
    <xf numFmtId="0" fontId="24" borderId="12" applyNumberFormat="0" applyFont="1" applyFill="0" applyBorder="1" applyAlignment="1" applyProtection="0">
      <alignment vertical="bottom"/>
    </xf>
    <xf numFmtId="49" fontId="24" fillId="4" borderId="12" applyNumberFormat="1" applyFont="1" applyFill="1" applyBorder="1" applyAlignment="1" applyProtection="0">
      <alignment vertical="bottom" wrapText="1"/>
    </xf>
    <xf numFmtId="0" fontId="0" fillId="4" borderId="12" applyNumberFormat="0" applyFont="1" applyFill="1" applyBorder="1" applyAlignment="1" applyProtection="0">
      <alignment horizontal="center" vertical="bottom"/>
    </xf>
    <xf numFmtId="49" fontId="0" fillId="4" borderId="12" applyNumberFormat="1" applyFont="1" applyFill="1" applyBorder="1" applyAlignment="1" applyProtection="0">
      <alignment horizontal="center" vertical="bottom"/>
    </xf>
    <xf numFmtId="0" fontId="24" fillId="4" borderId="12" applyNumberFormat="0" applyFont="1" applyFill="1" applyBorder="1" applyAlignment="1" applyProtection="0">
      <alignment vertical="center" wrapText="1"/>
    </xf>
    <xf numFmtId="49" fontId="24" fillId="4" borderId="13" applyNumberFormat="1" applyFont="1" applyFill="1" applyBorder="1" applyAlignment="1" applyProtection="0">
      <alignment vertical="center" wrapText="1"/>
    </xf>
    <xf numFmtId="49" fontId="26" fillId="4" borderId="14" applyNumberFormat="1" applyFont="1" applyFill="1" applyBorder="1" applyAlignment="1" applyProtection="0">
      <alignment vertical="top"/>
    </xf>
    <xf numFmtId="0" fontId="24" fillId="4" borderId="12" applyNumberFormat="0" applyFont="1" applyFill="1" applyBorder="1" applyAlignment="1" applyProtection="0">
      <alignment vertical="center"/>
    </xf>
    <xf numFmtId="59" fontId="36" fillId="4" borderId="12" applyNumberFormat="1" applyFont="1" applyFill="1" applyBorder="1" applyAlignment="1" applyProtection="0">
      <alignment vertical="bottom"/>
    </xf>
    <xf numFmtId="0" fontId="0" fillId="4" borderId="27" applyNumberFormat="0" applyFont="1" applyFill="1" applyBorder="1" applyAlignment="1" applyProtection="0">
      <alignment horizontal="center" vertical="bottom"/>
    </xf>
    <xf numFmtId="0" fontId="0" fillId="7" borderId="28" applyNumberFormat="1" applyFont="1" applyFill="1" applyBorder="1" applyAlignment="1" applyProtection="0">
      <alignment horizontal="center" vertical="bottom"/>
    </xf>
    <xf numFmtId="0" fontId="0" fillId="4" borderId="11" applyNumberFormat="1" applyFont="1" applyFill="1" applyBorder="1" applyAlignment="1" applyProtection="0">
      <alignment horizontal="center" vertical="bottom"/>
    </xf>
    <xf numFmtId="0" fontId="0" fillId="4" borderId="12" applyNumberFormat="1" applyFont="1" applyFill="1" applyBorder="1" applyAlignment="1" applyProtection="0">
      <alignment horizontal="center" vertical="bottom"/>
    </xf>
    <xf numFmtId="49" fontId="24" fillId="4" borderId="12" applyNumberFormat="1" applyFont="1" applyFill="1" applyBorder="1" applyAlignment="1" applyProtection="0">
      <alignment vertical="center"/>
    </xf>
    <xf numFmtId="0" fontId="24" fillId="4" borderId="10" applyNumberFormat="0" applyFont="1" applyFill="1" applyBorder="1" applyAlignment="1" applyProtection="0">
      <alignment vertical="center" wrapText="1"/>
    </xf>
    <xf numFmtId="0" fontId="0" borderId="17" applyNumberFormat="0" applyFont="1" applyFill="0" applyBorder="1" applyAlignment="1" applyProtection="0">
      <alignment vertical="bottom"/>
    </xf>
    <xf numFmtId="0" fontId="24" fillId="4" borderId="20" applyNumberFormat="0" applyFont="1" applyFill="1" applyBorder="1" applyAlignment="1" applyProtection="0">
      <alignment vertical="center" wrapText="1"/>
    </xf>
    <xf numFmtId="63" fontId="26" fillId="4" borderId="10" applyNumberFormat="1" applyFont="1" applyFill="1" applyBorder="1" applyAlignment="1" applyProtection="0">
      <alignment vertical="top"/>
    </xf>
    <xf numFmtId="49" fontId="26" fillId="4" borderId="12" applyNumberFormat="1" applyFont="1" applyFill="1" applyBorder="1" applyAlignment="1" applyProtection="0">
      <alignment horizontal="left" vertical="center" wrapText="1"/>
    </xf>
    <xf numFmtId="49" fontId="24" fillId="4" borderId="13" applyNumberFormat="1" applyFont="1" applyFill="1" applyBorder="1" applyAlignment="1" applyProtection="0">
      <alignment vertical="top" wrapText="1"/>
    </xf>
    <xf numFmtId="0" fontId="24" fillId="4" borderId="10" applyNumberFormat="0" applyFont="1" applyFill="1" applyBorder="1" applyAlignment="1" applyProtection="0">
      <alignment vertical="top" wrapText="1"/>
    </xf>
    <xf numFmtId="0" fontId="24" borderId="17" applyNumberFormat="0" applyFont="1" applyFill="0" applyBorder="1" applyAlignment="1" applyProtection="0">
      <alignment vertical="bottom"/>
    </xf>
    <xf numFmtId="49" fontId="35" borderId="12" applyNumberFormat="1" applyFont="1" applyFill="0" applyBorder="1" applyAlignment="1" applyProtection="0">
      <alignment horizontal="center" vertical="bottom"/>
    </xf>
    <xf numFmtId="49" fontId="35" borderId="13" applyNumberFormat="1" applyFont="1" applyFill="0" applyBorder="1" applyAlignment="1" applyProtection="0">
      <alignment horizontal="center" vertical="top"/>
    </xf>
    <xf numFmtId="0" fontId="0" borderId="12" applyNumberFormat="0" applyFont="1" applyFill="0" applyBorder="1" applyAlignment="1" applyProtection="0">
      <alignment horizontal="center" vertical="bottom"/>
    </xf>
    <xf numFmtId="64" fontId="35" borderId="14" applyNumberFormat="1" applyFont="1" applyFill="0" applyBorder="1" applyAlignment="1" applyProtection="0">
      <alignment horizontal="center" vertical="top"/>
    </xf>
    <xf numFmtId="59" fontId="0" borderId="10" applyNumberFormat="1" applyFont="1" applyFill="0" applyBorder="1" applyAlignment="1" applyProtection="0">
      <alignment vertical="bottom"/>
    </xf>
    <xf numFmtId="59" fontId="0" borderId="17" applyNumberFormat="1" applyFont="1" applyFill="0" applyBorder="1" applyAlignment="1" applyProtection="0">
      <alignment vertical="bottom"/>
    </xf>
    <xf numFmtId="0" fontId="24" borderId="12" applyNumberFormat="1" applyFont="1" applyFill="0" applyBorder="1" applyAlignment="1" applyProtection="0">
      <alignment horizontal="center" vertical="bottom"/>
    </xf>
    <xf numFmtId="49" fontId="24" borderId="13" applyNumberFormat="1" applyFont="1" applyFill="0" applyBorder="1" applyAlignment="1" applyProtection="0">
      <alignment vertical="center" wrapText="1"/>
    </xf>
    <xf numFmtId="1" fontId="24" borderId="12" applyNumberFormat="1" applyFont="1" applyFill="0" applyBorder="1" applyAlignment="1" applyProtection="0">
      <alignment horizontal="center" vertical="bottom"/>
    </xf>
    <xf numFmtId="59" fontId="24" borderId="10" applyNumberFormat="1" applyFont="1" applyFill="0" applyBorder="1" applyAlignment="1" applyProtection="0">
      <alignment vertical="bottom"/>
    </xf>
    <xf numFmtId="1" fontId="0" borderId="17" applyNumberFormat="1" applyFont="1" applyFill="0" applyBorder="1" applyAlignment="1" applyProtection="0">
      <alignment vertical="bottom"/>
    </xf>
    <xf numFmtId="64" fontId="35" fillId="4" borderId="12" applyNumberFormat="1" applyFont="1" applyFill="1" applyBorder="1" applyAlignment="1" applyProtection="0">
      <alignment horizontal="center" vertical="top"/>
    </xf>
    <xf numFmtId="49" fontId="35" fillId="4" borderId="13" applyNumberFormat="1" applyFont="1" applyFill="1" applyBorder="1" applyAlignment="1" applyProtection="0">
      <alignment horizontal="center" vertical="top"/>
    </xf>
    <xf numFmtId="49" fontId="24" fillId="4" borderId="14" applyNumberFormat="1" applyFont="1" applyFill="1" applyBorder="1" applyAlignment="1" applyProtection="0">
      <alignment vertical="center" wrapText="1"/>
    </xf>
    <xf numFmtId="49" fontId="24" borderId="13" applyNumberFormat="1" applyFont="1" applyFill="0" applyBorder="1" applyAlignment="1" applyProtection="0">
      <alignment vertical="bottom"/>
    </xf>
    <xf numFmtId="59" fontId="0" fillId="4" borderId="10" applyNumberFormat="1" applyFont="1" applyFill="1" applyBorder="1" applyAlignment="1" applyProtection="0">
      <alignment vertical="bottom"/>
    </xf>
    <xf numFmtId="49" fontId="26" borderId="13" applyNumberFormat="1" applyFont="1" applyFill="0" applyBorder="1" applyAlignment="1" applyProtection="0">
      <alignment horizontal="center" vertical="bottom"/>
    </xf>
    <xf numFmtId="49" fontId="26" fillId="4" borderId="35" applyNumberFormat="1" applyFont="1" applyFill="1" applyBorder="1" applyAlignment="1" applyProtection="0">
      <alignment horizontal="left" vertical="top" wrapText="1"/>
    </xf>
    <xf numFmtId="49" fontId="24" fillId="4" borderId="30" applyNumberFormat="1" applyFont="1" applyFill="1" applyBorder="1" applyAlignment="1" applyProtection="0">
      <alignment horizontal="left" vertical="top" wrapText="1"/>
    </xf>
    <xf numFmtId="49" fontId="24" fillId="4" borderId="31" applyNumberFormat="1" applyFont="1" applyFill="1" applyBorder="1" applyAlignment="1" applyProtection="0">
      <alignment vertical="center" wrapText="1"/>
    </xf>
    <xf numFmtId="49" fontId="26" fillId="4" borderId="26" applyNumberFormat="1" applyFont="1" applyFill="1" applyBorder="1" applyAlignment="1" applyProtection="0">
      <alignment vertical="top"/>
    </xf>
    <xf numFmtId="0" fontId="24" fillId="4" borderId="12" applyNumberFormat="0" applyFont="1" applyFill="1" applyBorder="1" applyAlignment="1" applyProtection="0">
      <alignment horizontal="center" vertical="bottom"/>
    </xf>
    <xf numFmtId="0" fontId="26" fillId="4" borderId="26" applyNumberFormat="0" applyFont="1" applyFill="1" applyBorder="1" applyAlignment="1" applyProtection="0">
      <alignment vertical="top"/>
    </xf>
    <xf numFmtId="59" fontId="24" fillId="4" borderId="12" applyNumberFormat="1" applyFont="1" applyFill="1" applyBorder="1" applyAlignment="1" applyProtection="0">
      <alignment vertical="bottom"/>
    </xf>
    <xf numFmtId="59" fontId="26" fillId="4" borderId="12" applyNumberFormat="1" applyFont="1" applyFill="1" applyBorder="1" applyAlignment="1" applyProtection="0">
      <alignment vertical="bottom"/>
    </xf>
    <xf numFmtId="0" fontId="0" fillId="4" borderId="13" applyNumberFormat="0" applyFont="1" applyFill="1" applyBorder="1" applyAlignment="1" applyProtection="0">
      <alignment horizontal="center" vertical="bottom"/>
    </xf>
    <xf numFmtId="0" fontId="0" borderId="13" applyNumberFormat="0" applyFont="1" applyFill="0" applyBorder="1" applyAlignment="1" applyProtection="0">
      <alignment vertical="bottom"/>
    </xf>
    <xf numFmtId="1" fontId="0" borderId="13" applyNumberFormat="1" applyFont="1" applyFill="0" applyBorder="1" applyAlignment="1" applyProtection="0">
      <alignment vertical="bottom"/>
    </xf>
    <xf numFmtId="0" fontId="24" fillId="4" borderId="26" applyNumberFormat="0" applyFont="1" applyFill="1" applyBorder="1" applyAlignment="1" applyProtection="0">
      <alignment horizontal="left" vertical="bottom"/>
    </xf>
    <xf numFmtId="49" fontId="26" fillId="4" borderId="26" applyNumberFormat="1" applyFont="1" applyFill="1" applyBorder="1" applyAlignment="1" applyProtection="0">
      <alignment horizontal="center" vertical="top"/>
    </xf>
    <xf numFmtId="49" fontId="26" fillId="4" borderId="26" applyNumberFormat="1" applyFont="1" applyFill="1" applyBorder="1" applyAlignment="1" applyProtection="0">
      <alignment horizontal="center" vertical="center" wrapText="1"/>
    </xf>
    <xf numFmtId="49" fontId="26" borderId="26" applyNumberFormat="1" applyFont="1" applyFill="0" applyBorder="1" applyAlignment="1" applyProtection="0">
      <alignment vertical="bottom"/>
    </xf>
    <xf numFmtId="49" fontId="35" fillId="4" borderId="26" applyNumberFormat="1" applyFont="1" applyFill="1" applyBorder="1" applyAlignment="1" applyProtection="0">
      <alignment horizontal="center" vertical="bottom"/>
    </xf>
    <xf numFmtId="0" fontId="24" fillId="4" borderId="14" applyNumberFormat="0" applyFont="1" applyFill="1" applyBorder="1" applyAlignment="1" applyProtection="0">
      <alignment horizontal="left" vertical="bottom"/>
    </xf>
    <xf numFmtId="49" fontId="28" borderId="14" applyNumberFormat="1" applyFont="1" applyFill="0" applyBorder="1" applyAlignment="1" applyProtection="0">
      <alignment horizontal="center" vertical="bottom"/>
    </xf>
    <xf numFmtId="0" fontId="24" borderId="14" applyNumberFormat="0" applyFont="1" applyFill="0" applyBorder="1" applyAlignment="1" applyProtection="0">
      <alignment vertical="bottom"/>
    </xf>
    <xf numFmtId="1" fontId="24" borderId="14" applyNumberFormat="1" applyFont="1" applyFill="0" applyBorder="1" applyAlignment="1" applyProtection="0">
      <alignment vertical="bottom"/>
    </xf>
    <xf numFmtId="59" fontId="24" fillId="4" borderId="14" applyNumberFormat="1" applyFont="1" applyFill="1" applyBorder="1" applyAlignment="1" applyProtection="0">
      <alignment vertical="bottom"/>
    </xf>
    <xf numFmtId="0" fontId="24" fillId="4" borderId="12" applyNumberFormat="0" applyFont="1" applyFill="1" applyBorder="1" applyAlignment="1" applyProtection="0">
      <alignment horizontal="left" vertical="bottom"/>
    </xf>
    <xf numFmtId="0" fontId="28" borderId="12" applyNumberFormat="0" applyFont="1" applyFill="0" applyBorder="1" applyAlignment="1" applyProtection="0">
      <alignment horizontal="center" vertical="bottom"/>
    </xf>
    <xf numFmtId="0" fontId="24" borderId="13" applyNumberFormat="0" applyFont="1" applyFill="0" applyBorder="1" applyAlignment="1" applyProtection="0">
      <alignment vertical="bottom"/>
    </xf>
    <xf numFmtId="1" fontId="24" borderId="12" applyNumberFormat="1" applyFont="1" applyFill="0" applyBorder="1" applyAlignment="1" applyProtection="0">
      <alignment vertical="bottom"/>
    </xf>
    <xf numFmtId="0" fontId="24" borderId="14" applyNumberFormat="1" applyFont="1" applyFill="0" applyBorder="1" applyAlignment="1" applyProtection="0">
      <alignment horizontal="center" vertical="bottom"/>
    </xf>
    <xf numFmtId="0" fontId="24" borderId="12" applyNumberFormat="0" applyFont="1" applyFill="0" applyBorder="1" applyAlignment="1" applyProtection="0">
      <alignment horizontal="center" vertical="bottom"/>
    </xf>
    <xf numFmtId="0" fontId="26" fillId="4" borderId="12" applyNumberFormat="0" applyFont="1" applyFill="1" applyBorder="1" applyAlignment="1" applyProtection="0">
      <alignment horizontal="left" vertical="bottom"/>
    </xf>
    <xf numFmtId="49" fontId="26" fillId="4" borderId="12" applyNumberFormat="1" applyFont="1" applyFill="1" applyBorder="1" applyAlignment="1" applyProtection="0">
      <alignment horizontal="left" vertical="bottom"/>
    </xf>
    <xf numFmtId="49" fontId="24" fillId="4" borderId="12" applyNumberFormat="1" applyFont="1" applyFill="1" applyBorder="1" applyAlignment="1" applyProtection="0">
      <alignment horizontal="left" vertical="bottom"/>
    </xf>
    <xf numFmtId="59" fontId="26" fillId="4" borderId="27" applyNumberFormat="1" applyFont="1" applyFill="1" applyBorder="1" applyAlignment="1" applyProtection="0">
      <alignment vertical="bottom"/>
    </xf>
    <xf numFmtId="0" fontId="24" fillId="4" borderId="1" applyNumberFormat="0" applyFont="1" applyFill="1" applyBorder="1" applyAlignment="1" applyProtection="0">
      <alignment horizontal="left" vertical="bottom"/>
    </xf>
    <xf numFmtId="0" fontId="24" borderId="1" applyNumberFormat="0" applyFont="1" applyFill="0" applyBorder="1" applyAlignment="1" applyProtection="0">
      <alignment vertical="bottom"/>
    </xf>
    <xf numFmtId="1" fontId="24" borderId="1" applyNumberFormat="1" applyFont="1" applyFill="0" applyBorder="1" applyAlignment="1" applyProtection="0">
      <alignment horizontal="center" vertical="bottom"/>
    </xf>
    <xf numFmtId="59" fontId="24" fillId="4" borderId="1" applyNumberFormat="1" applyFont="1" applyFill="1" applyBorder="1" applyAlignment="1" applyProtection="0">
      <alignment vertical="bottom"/>
    </xf>
    <xf numFmtId="0" fontId="24" fillId="4" borderId="13" applyNumberFormat="0" applyFont="1" applyFill="1" applyBorder="1" applyAlignment="1" applyProtection="0">
      <alignment horizontal="left" vertical="bottom"/>
    </xf>
    <xf numFmtId="1" fontId="24" borderId="13" applyNumberFormat="1" applyFont="1" applyFill="0" applyBorder="1" applyAlignment="1" applyProtection="0">
      <alignment horizontal="center" vertical="bottom"/>
    </xf>
    <xf numFmtId="59" fontId="24" fillId="4" borderId="13" applyNumberFormat="1" applyFont="1" applyFill="1" applyBorder="1" applyAlignment="1" applyProtection="0">
      <alignment vertical="bottom"/>
    </xf>
    <xf numFmtId="0" fontId="0" applyNumberFormat="1" applyFont="1" applyFill="0" applyBorder="0" applyAlignment="1" applyProtection="0">
      <alignment vertical="bottom"/>
    </xf>
    <xf numFmtId="1" fontId="0" borderId="1" applyNumberFormat="1" applyFont="1" applyFill="0" applyBorder="1" applyAlignment="1" applyProtection="0">
      <alignment vertical="bottom"/>
    </xf>
    <xf numFmtId="0" fontId="0" fillId="4" borderId="14" applyNumberFormat="0" applyFont="1" applyFill="1" applyBorder="1" applyAlignment="1" applyProtection="0">
      <alignment horizontal="center" vertical="bottom"/>
    </xf>
    <xf numFmtId="59" fontId="0" borderId="14" applyNumberFormat="1" applyFont="1" applyFill="0" applyBorder="1" applyAlignment="1" applyProtection="0">
      <alignment vertical="bottom"/>
    </xf>
    <xf numFmtId="63" fontId="26" fillId="4" borderId="12" applyNumberFormat="1" applyFont="1" applyFill="1" applyBorder="1" applyAlignment="1" applyProtection="0">
      <alignment vertical="top"/>
    </xf>
    <xf numFmtId="49" fontId="35" fillId="4" borderId="12" applyNumberFormat="1" applyFont="1" applyFill="1" applyBorder="1" applyAlignment="1" applyProtection="0">
      <alignment horizontal="center" vertical="center" wrapText="1"/>
    </xf>
    <xf numFmtId="59" fontId="24" borderId="12" applyNumberFormat="1" applyFont="1" applyFill="0" applyBorder="1" applyAlignment="1" applyProtection="0">
      <alignment vertical="bottom"/>
    </xf>
    <xf numFmtId="0" fontId="24" fillId="4" borderId="12" applyNumberFormat="1" applyFont="1" applyFill="1" applyBorder="1" applyAlignment="1" applyProtection="0">
      <alignment horizontal="center" vertical="bottom"/>
    </xf>
    <xf numFmtId="49" fontId="24" fillId="4" borderId="12" applyNumberFormat="1" applyFont="1" applyFill="1" applyBorder="1" applyAlignment="1" applyProtection="0">
      <alignment horizontal="center" vertical="bottom"/>
    </xf>
    <xf numFmtId="0" fontId="24" fillId="4" borderId="13" applyNumberFormat="0" applyFont="1" applyFill="1" applyBorder="1" applyAlignment="1" applyProtection="0">
      <alignment vertical="center" wrapText="1"/>
    </xf>
    <xf numFmtId="59" fontId="26" borderId="12" applyNumberFormat="1" applyFont="1" applyFill="0" applyBorder="1" applyAlignment="1" applyProtection="0">
      <alignment vertical="bottom"/>
    </xf>
    <xf numFmtId="63" fontId="26" fillId="4" borderId="26" applyNumberFormat="1" applyFont="1" applyFill="1" applyBorder="1" applyAlignment="1" applyProtection="0">
      <alignment vertical="top"/>
    </xf>
    <xf numFmtId="49" fontId="35" fillId="4" borderId="26" applyNumberFormat="1" applyFont="1" applyFill="1" applyBorder="1" applyAlignment="1" applyProtection="0">
      <alignment horizontal="left" vertical="top"/>
    </xf>
    <xf numFmtId="63" fontId="26" fillId="4" borderId="14" applyNumberFormat="1" applyFont="1" applyFill="1" applyBorder="1" applyAlignment="1" applyProtection="0">
      <alignment vertical="top"/>
    </xf>
    <xf numFmtId="49" fontId="24" fillId="4" borderId="12" applyNumberFormat="1" applyFont="1" applyFill="1" applyBorder="1" applyAlignment="1" applyProtection="0">
      <alignment vertical="top" wrapText="1"/>
    </xf>
    <xf numFmtId="0" fontId="24" fillId="4" borderId="12" applyNumberFormat="0" applyFont="1" applyFill="1" applyBorder="1" applyAlignment="1" applyProtection="0">
      <alignment vertical="top" wrapText="1"/>
    </xf>
    <xf numFmtId="49" fontId="26" borderId="12" applyNumberFormat="1" applyFont="1" applyFill="0" applyBorder="1" applyAlignment="1" applyProtection="0">
      <alignment horizontal="center" vertical="bottom"/>
    </xf>
    <xf numFmtId="59" fontId="36" borderId="12" applyNumberFormat="1" applyFont="1" applyFill="0" applyBorder="1" applyAlignment="1" applyProtection="0">
      <alignment vertical="bottom"/>
    </xf>
    <xf numFmtId="49" fontId="26" borderId="26" applyNumberFormat="1" applyFont="1" applyFill="0" applyBorder="1" applyAlignment="1" applyProtection="0">
      <alignment horizontal="center" vertical="bottom"/>
    </xf>
    <xf numFmtId="49" fontId="24" fillId="4" borderId="31" applyNumberFormat="1" applyFont="1" applyFill="1" applyBorder="1" applyAlignment="1" applyProtection="0">
      <alignment vertical="bottom" wrapText="1"/>
    </xf>
    <xf numFmtId="1" fontId="0" borderId="12" applyNumberFormat="1" applyFont="1" applyFill="0" applyBorder="1" applyAlignment="1" applyProtection="0">
      <alignment horizontal="center" vertical="bottom"/>
    </xf>
    <xf numFmtId="59" fontId="24" fillId="4" borderId="12" applyNumberFormat="1" applyFont="1" applyFill="1" applyBorder="1" applyAlignment="1" applyProtection="0">
      <alignment vertical="center" wrapText="1"/>
    </xf>
    <xf numFmtId="49" fontId="24" borderId="12" applyNumberFormat="1" applyFont="1" applyFill="0" applyBorder="1" applyAlignment="1" applyProtection="0">
      <alignment horizontal="center" vertical="bottom"/>
    </xf>
    <xf numFmtId="0" fontId="24" borderId="1" applyNumberFormat="0" applyFont="1" applyFill="0" applyBorder="1" applyAlignment="1" applyProtection="0">
      <alignment horizontal="left" vertical="bottom"/>
    </xf>
    <xf numFmtId="0" fontId="24" fillId="4" borderId="1" applyNumberFormat="0" applyFont="1" applyFill="1" applyBorder="1" applyAlignment="1" applyProtection="0">
      <alignment vertical="center" wrapText="1"/>
    </xf>
    <xf numFmtId="0" fontId="24" borderId="1" applyNumberFormat="0" applyFont="1" applyFill="0" applyBorder="1" applyAlignment="1" applyProtection="0">
      <alignment horizontal="center" vertical="bottom"/>
    </xf>
    <xf numFmtId="59" fontId="24" borderId="1" applyNumberFormat="1" applyFont="1" applyFill="0" applyBorder="1" applyAlignment="1" applyProtection="0">
      <alignment vertical="bottom"/>
    </xf>
    <xf numFmtId="59" fontId="0" fillId="4" borderId="10" applyNumberFormat="1" applyFont="1" applyFill="1" applyBorder="1" applyAlignment="1" applyProtection="0">
      <alignment vertical="center" wrapText="1"/>
    </xf>
    <xf numFmtId="59" fontId="26" borderId="10" applyNumberFormat="1" applyFont="1" applyFill="0" applyBorder="1" applyAlignment="1" applyProtection="0">
      <alignment vertical="bottom"/>
    </xf>
    <xf numFmtId="49" fontId="35" fillId="4" borderId="14" applyNumberFormat="1" applyFont="1" applyFill="1" applyBorder="1" applyAlignment="1" applyProtection="0">
      <alignment vertical="center" wrapText="1"/>
    </xf>
    <xf numFmtId="59" fontId="0" fillId="4" borderId="1" applyNumberFormat="1" applyFont="1" applyFill="1" applyBorder="1" applyAlignment="1" applyProtection="0">
      <alignment vertical="center" wrapText="1"/>
    </xf>
    <xf numFmtId="59" fontId="24" fillId="4" borderId="1" applyNumberFormat="1" applyFont="1" applyFill="1" applyBorder="1" applyAlignment="1" applyProtection="0">
      <alignment vertical="center" wrapText="1"/>
    </xf>
    <xf numFmtId="59" fontId="24" fillId="4" borderId="12" applyNumberFormat="1" applyFont="1" applyFill="1" applyBorder="1" applyAlignment="1" applyProtection="0">
      <alignment horizontal="left" vertical="center" wrapText="1"/>
    </xf>
    <xf numFmtId="1" fontId="24" fillId="4" borderId="12" applyNumberFormat="1" applyFont="1" applyFill="1" applyBorder="1" applyAlignment="1" applyProtection="0">
      <alignment horizontal="center" vertical="bottom" wrapText="1"/>
    </xf>
    <xf numFmtId="0" fontId="24" fillId="4" borderId="14" applyNumberFormat="0" applyFont="1" applyFill="1" applyBorder="1" applyAlignment="1" applyProtection="0">
      <alignment vertical="center" wrapText="1"/>
    </xf>
    <xf numFmtId="0" fontId="0" borderId="10" applyNumberFormat="1" applyFont="1" applyFill="0" applyBorder="1" applyAlignment="1" applyProtection="0">
      <alignment vertical="bottom"/>
    </xf>
    <xf numFmtId="0" fontId="24" fillId="4" borderId="13" applyNumberFormat="0" applyFont="1" applyFill="1" applyBorder="1" applyAlignment="1" applyProtection="0">
      <alignment horizontal="center" vertical="bottom"/>
    </xf>
    <xf numFmtId="0" fontId="24" borderId="26" applyNumberFormat="0" applyFont="1" applyFill="0" applyBorder="1" applyAlignment="1" applyProtection="0">
      <alignment vertical="bottom"/>
    </xf>
    <xf numFmtId="59" fontId="24" borderId="13" applyNumberFormat="1" applyFont="1" applyFill="0" applyBorder="1" applyAlignment="1" applyProtection="0">
      <alignment vertical="bottom"/>
    </xf>
    <xf numFmtId="0" fontId="0" borderId="3" applyNumberFormat="0" applyFont="1" applyFill="0" applyBorder="1" applyAlignment="1" applyProtection="0">
      <alignment vertical="bottom"/>
    </xf>
    <xf numFmtId="49" fontId="0" borderId="3" applyNumberFormat="1" applyFont="1" applyFill="0" applyBorder="1" applyAlignment="1" applyProtection="0">
      <alignment vertical="bottom"/>
    </xf>
    <xf numFmtId="49" fontId="35" borderId="26" applyNumberFormat="1" applyFont="1" applyFill="0" applyBorder="1" applyAlignment="1" applyProtection="0">
      <alignment horizontal="center" vertical="bottom"/>
    </xf>
    <xf numFmtId="0" fontId="24" borderId="14" applyNumberFormat="0" applyFont="1" applyFill="0" applyBorder="1" applyAlignment="1" applyProtection="0">
      <alignment horizontal="center" vertical="bottom"/>
    </xf>
    <xf numFmtId="59" fontId="24" borderId="14" applyNumberFormat="1" applyFont="1" applyFill="0" applyBorder="1" applyAlignment="1" applyProtection="0">
      <alignment vertical="bottom"/>
    </xf>
    <xf numFmtId="0" fontId="24" fillId="4" borderId="12" applyNumberFormat="0" applyFont="1" applyFill="1" applyBorder="1" applyAlignment="1" applyProtection="0">
      <alignment vertical="bottom"/>
    </xf>
    <xf numFmtId="0" fontId="24" borderId="12" applyNumberFormat="0" applyFont="1" applyFill="0" applyBorder="1" applyAlignment="1" applyProtection="0">
      <alignment horizontal="left" vertical="bottom"/>
    </xf>
    <xf numFmtId="59" fontId="24" borderId="27" applyNumberFormat="1" applyFont="1" applyFill="0" applyBorder="1" applyAlignment="1" applyProtection="0">
      <alignment vertical="bottom"/>
    </xf>
    <xf numFmtId="0" fontId="24" borderId="13" applyNumberFormat="0" applyFont="1" applyFill="0" applyBorder="1" applyAlignment="1" applyProtection="0">
      <alignment horizontal="left" vertical="bottom"/>
    </xf>
    <xf numFmtId="1" fontId="24" borderId="13" applyNumberFormat="1" applyFont="1" applyFill="0" applyBorder="1" applyAlignment="1" applyProtection="0">
      <alignment vertical="bottom"/>
    </xf>
    <xf numFmtId="59" fontId="24" borderId="26" applyNumberFormat="1" applyFont="1" applyFill="0" applyBorder="1" applyAlignment="1" applyProtection="0">
      <alignment vertical="bottom"/>
    </xf>
    <xf numFmtId="0" fontId="0" applyNumberFormat="1" applyFont="1" applyFill="0" applyBorder="0" applyAlignment="1" applyProtection="0">
      <alignment vertical="bottom"/>
    </xf>
    <xf numFmtId="0" fontId="24" fillId="4" borderId="2" applyNumberFormat="0" applyFont="1" applyFill="1" applyBorder="1" applyAlignment="1" applyProtection="0">
      <alignment horizontal="center" vertical="bottom"/>
    </xf>
    <xf numFmtId="0" fontId="24" fillId="4" borderId="2" applyNumberFormat="0" applyFont="1" applyFill="1" applyBorder="1" applyAlignment="1" applyProtection="0">
      <alignment horizontal="left" vertical="bottom"/>
    </xf>
    <xf numFmtId="49" fontId="24" fillId="7" borderId="23" applyNumberFormat="1" applyFont="1" applyFill="1" applyBorder="1" applyAlignment="1" applyProtection="0">
      <alignment horizontal="left" vertical="bottom" wrapText="1"/>
    </xf>
    <xf numFmtId="0" fontId="0" fillId="7" borderId="24" applyNumberFormat="0" applyFont="1" applyFill="1" applyBorder="1" applyAlignment="1" applyProtection="0">
      <alignment vertical="bottom" wrapText="1"/>
    </xf>
    <xf numFmtId="49" fontId="24" fillId="6" borderId="26" applyNumberFormat="1" applyFont="1" applyFill="1" applyBorder="1" applyAlignment="1" applyProtection="0">
      <alignment horizontal="center" vertical="center"/>
    </xf>
    <xf numFmtId="49" fontId="26" fillId="6" borderId="26" applyNumberFormat="1" applyFont="1" applyFill="1" applyBorder="1" applyAlignment="1" applyProtection="0">
      <alignment horizontal="left" vertical="center" wrapText="1"/>
    </xf>
    <xf numFmtId="0" fontId="24" fillId="4" borderId="9" applyNumberFormat="0" applyFont="1" applyFill="1" applyBorder="1" applyAlignment="1" applyProtection="0">
      <alignment horizontal="center" vertical="center"/>
    </xf>
    <xf numFmtId="0" fontId="26" fillId="4" borderId="26" applyNumberFormat="0" applyFont="1" applyFill="1" applyBorder="1" applyAlignment="1" applyProtection="0">
      <alignment horizontal="left" vertical="center" wrapText="1"/>
    </xf>
    <xf numFmtId="0" fontId="26" fillId="4" borderId="14" applyNumberFormat="0" applyFont="1" applyFill="1" applyBorder="1" applyAlignment="1" applyProtection="0">
      <alignment vertical="center"/>
    </xf>
    <xf numFmtId="1" fontId="26" fillId="4" borderId="14" applyNumberFormat="1" applyFont="1" applyFill="1" applyBorder="1" applyAlignment="1" applyProtection="0">
      <alignment vertical="center"/>
    </xf>
    <xf numFmtId="59" fontId="26" fillId="4" borderId="14" applyNumberFormat="1" applyFont="1" applyFill="1" applyBorder="1" applyAlignment="1" applyProtection="0">
      <alignment vertical="center"/>
    </xf>
    <xf numFmtId="66" fontId="24" fillId="7" borderId="28" applyNumberFormat="1" applyFont="1" applyFill="1" applyBorder="1" applyAlignment="1" applyProtection="0">
      <alignment horizontal="center" vertical="top"/>
    </xf>
    <xf numFmtId="49" fontId="35" fillId="4" borderId="26" applyNumberFormat="1" applyFont="1" applyFill="1" applyBorder="1" applyAlignment="1" applyProtection="0">
      <alignment horizontal="left" vertical="bottom"/>
    </xf>
    <xf numFmtId="0" fontId="24" fillId="4" borderId="29" applyNumberFormat="0" applyFont="1" applyFill="1" applyBorder="1" applyAlignment="1" applyProtection="0">
      <alignment vertical="bottom"/>
    </xf>
    <xf numFmtId="66" fontId="24" fillId="4" borderId="11" applyNumberFormat="1" applyFont="1" applyFill="1" applyBorder="1" applyAlignment="1" applyProtection="0">
      <alignment horizontal="center" vertical="top"/>
    </xf>
    <xf numFmtId="49" fontId="24" fillId="4" borderId="26" applyNumberFormat="1" applyFont="1" applyFill="1" applyBorder="1" applyAlignment="1" applyProtection="0">
      <alignment horizontal="left" vertical="top" wrapText="1"/>
    </xf>
    <xf numFmtId="49" fontId="24" fillId="4" borderId="30" applyNumberFormat="1" applyFont="1" applyFill="1" applyBorder="1" applyAlignment="1" applyProtection="0">
      <alignment horizontal="center" vertical="bottom"/>
    </xf>
    <xf numFmtId="59" fontId="24" fillId="4" borderId="10" applyNumberFormat="1" applyFont="1" applyFill="1" applyBorder="1" applyAlignment="1" applyProtection="0">
      <alignment vertical="bottom"/>
    </xf>
    <xf numFmtId="0" fontId="35" fillId="4" borderId="1" applyNumberFormat="0" applyFont="1" applyFill="1" applyBorder="1" applyAlignment="1" applyProtection="0">
      <alignment horizontal="left" vertical="center"/>
    </xf>
    <xf numFmtId="66" fontId="24" fillId="4" borderId="12" applyNumberFormat="1" applyFont="1" applyFill="1" applyBorder="1" applyAlignment="1" applyProtection="0">
      <alignment horizontal="center" vertical="top"/>
    </xf>
    <xf numFmtId="4" fontId="24" fillId="4" borderId="26" applyNumberFormat="1" applyFont="1" applyFill="1" applyBorder="1" applyAlignment="1" applyProtection="0">
      <alignment horizontal="left" vertical="top" wrapText="1"/>
    </xf>
    <xf numFmtId="0" fontId="24" fillId="4" borderId="31" applyNumberFormat="0" applyFont="1" applyFill="1" applyBorder="1" applyAlignment="1" applyProtection="0">
      <alignment horizontal="center" vertical="bottom"/>
    </xf>
    <xf numFmtId="0" fontId="35" fillId="4" borderId="10" applyNumberFormat="0" applyFont="1" applyFill="1" applyBorder="1" applyAlignment="1" applyProtection="0">
      <alignment horizontal="left" vertical="center"/>
    </xf>
    <xf numFmtId="66" fontId="24" fillId="4" borderId="27" applyNumberFormat="1" applyFont="1" applyFill="1" applyBorder="1" applyAlignment="1" applyProtection="0">
      <alignment horizontal="center" vertical="top"/>
    </xf>
    <xf numFmtId="49" fontId="35" fillId="4" borderId="12" applyNumberFormat="1" applyFont="1" applyFill="1" applyBorder="1" applyAlignment="1" applyProtection="0">
      <alignment horizontal="left" vertical="center"/>
    </xf>
    <xf numFmtId="2" fontId="24" fillId="4" borderId="11" applyNumberFormat="1" applyFont="1" applyFill="1" applyBorder="1" applyAlignment="1" applyProtection="0">
      <alignment horizontal="center" vertical="top"/>
    </xf>
    <xf numFmtId="64" fontId="35" fillId="4" borderId="13" applyNumberFormat="1" applyFont="1" applyFill="1" applyBorder="1" applyAlignment="1" applyProtection="0">
      <alignment horizontal="left" vertical="top"/>
    </xf>
    <xf numFmtId="0" fontId="24" fillId="4" borderId="12" applyNumberFormat="1" applyFont="1" applyFill="1" applyBorder="1" applyAlignment="1" applyProtection="0">
      <alignment horizontal="center" vertical="top"/>
    </xf>
    <xf numFmtId="49" fontId="24" fillId="4" borderId="35" applyNumberFormat="1" applyFont="1" applyFill="1" applyBorder="1" applyAlignment="1" applyProtection="0">
      <alignment horizontal="left" vertical="top" wrapText="1"/>
    </xf>
    <xf numFmtId="49" fontId="24" fillId="4" borderId="12" applyNumberFormat="1" applyFont="1" applyFill="1" applyBorder="1" applyAlignment="1" applyProtection="0">
      <alignment horizontal="center" vertical="top"/>
    </xf>
    <xf numFmtId="0" fontId="24" fillId="4" borderId="12" applyNumberFormat="0" applyFont="1" applyFill="1" applyBorder="1" applyAlignment="1" applyProtection="0">
      <alignment horizontal="center" vertical="top"/>
    </xf>
    <xf numFmtId="0" fontId="24" fillId="4" borderId="30" applyNumberFormat="0" applyFont="1" applyFill="1" applyBorder="1" applyAlignment="1" applyProtection="0">
      <alignment horizontal="left" vertical="top" wrapText="1"/>
    </xf>
    <xf numFmtId="0" fontId="24" fillId="4" borderId="30" applyNumberFormat="0" applyFont="1" applyFill="1" applyBorder="1" applyAlignment="1" applyProtection="0">
      <alignment horizontal="center" vertical="bottom"/>
    </xf>
    <xf numFmtId="0" fontId="24" fillId="4" borderId="36" applyNumberFormat="0" applyFont="1" applyFill="1" applyBorder="1" applyAlignment="1" applyProtection="0">
      <alignment horizontal="left" vertical="top" wrapText="1"/>
    </xf>
    <xf numFmtId="49" fontId="35" fillId="4" borderId="37" applyNumberFormat="1" applyFont="1" applyFill="1" applyBorder="1" applyAlignment="1" applyProtection="0">
      <alignment horizontal="left" vertical="top"/>
    </xf>
    <xf numFmtId="4" fontId="24" fillId="4" borderId="1" applyNumberFormat="1" applyFont="1" applyFill="1" applyBorder="1" applyAlignment="1" applyProtection="0">
      <alignment horizontal="center" vertical="bottom" wrapText="1"/>
    </xf>
    <xf numFmtId="1" fontId="24" fillId="4" borderId="17" applyNumberFormat="1" applyFont="1" applyFill="1" applyBorder="1" applyAlignment="1" applyProtection="0">
      <alignment vertical="bottom"/>
    </xf>
    <xf numFmtId="49" fontId="26" fillId="4" borderId="35" applyNumberFormat="1" applyFont="1" applyFill="1" applyBorder="1" applyAlignment="1" applyProtection="0">
      <alignment horizontal="left" vertical="bottom" wrapText="1"/>
    </xf>
    <xf numFmtId="4" fontId="24" fillId="4" borderId="29" applyNumberFormat="1" applyFont="1" applyFill="1" applyBorder="1" applyAlignment="1" applyProtection="0">
      <alignment horizontal="center" vertical="bottom" wrapText="1"/>
    </xf>
    <xf numFmtId="49" fontId="24" fillId="4" borderId="30" applyNumberFormat="1" applyFont="1" applyFill="1" applyBorder="1" applyAlignment="1" applyProtection="0">
      <alignment horizontal="left" vertical="bottom" wrapText="1"/>
    </xf>
    <xf numFmtId="4" fontId="24" fillId="4" borderId="30" applyNumberFormat="1" applyFont="1" applyFill="1" applyBorder="1" applyAlignment="1" applyProtection="0">
      <alignment horizontal="center" vertical="bottom" wrapText="1"/>
    </xf>
    <xf numFmtId="0" fontId="24" fillId="4" borderId="30" applyNumberFormat="0" applyFont="1" applyFill="1" applyBorder="1" applyAlignment="1" applyProtection="0">
      <alignment horizontal="left" vertical="bottom" wrapText="1"/>
    </xf>
    <xf numFmtId="49" fontId="26" fillId="4" borderId="30" applyNumberFormat="1" applyFont="1" applyFill="1" applyBorder="1" applyAlignment="1" applyProtection="0">
      <alignment horizontal="left" vertical="bottom" wrapText="1"/>
    </xf>
    <xf numFmtId="49" fontId="24" fillId="4" borderId="30" applyNumberFormat="1" applyFont="1" applyFill="1" applyBorder="1" applyAlignment="1" applyProtection="0">
      <alignment vertical="center" wrapText="1"/>
    </xf>
    <xf numFmtId="0" fontId="24" fillId="4" borderId="12" applyNumberFormat="0" applyFont="1" applyFill="1" applyBorder="1" applyAlignment="1" applyProtection="0">
      <alignment horizontal="center" vertical="bottom" wrapText="1"/>
    </xf>
    <xf numFmtId="0" fontId="24" fillId="4" borderId="36" applyNumberFormat="0" applyFont="1" applyFill="1" applyBorder="1" applyAlignment="1" applyProtection="0">
      <alignment horizontal="left" vertical="bottom" wrapText="1"/>
    </xf>
    <xf numFmtId="64" fontId="24" fillId="4" borderId="1" applyNumberFormat="1" applyFont="1" applyFill="1" applyBorder="1" applyAlignment="1" applyProtection="0">
      <alignment horizontal="center" vertical="bottom"/>
    </xf>
    <xf numFmtId="64" fontId="24" fillId="4" borderId="29" applyNumberFormat="1" applyFont="1" applyFill="1" applyBorder="1" applyAlignment="1" applyProtection="0">
      <alignment horizontal="center" vertical="bottom"/>
    </xf>
    <xf numFmtId="64" fontId="24" fillId="4" borderId="26" applyNumberFormat="1" applyFont="1" applyFill="1" applyBorder="1" applyAlignment="1" applyProtection="0">
      <alignment horizontal="left" vertical="top" wrapText="1"/>
    </xf>
    <xf numFmtId="64" fontId="24" fillId="4" borderId="30" applyNumberFormat="1" applyFont="1" applyFill="1" applyBorder="1" applyAlignment="1" applyProtection="0">
      <alignment horizontal="center" vertical="bottom"/>
    </xf>
    <xf numFmtId="49" fontId="24" fillId="4" borderId="31" applyNumberFormat="1" applyFont="1" applyFill="1" applyBorder="1" applyAlignment="1" applyProtection="0">
      <alignment horizontal="center" vertical="bottom"/>
    </xf>
    <xf numFmtId="0" fontId="24" fillId="4" borderId="10" applyNumberFormat="0" applyFont="1" applyFill="1" applyBorder="1" applyAlignment="1" applyProtection="0">
      <alignment horizontal="center" vertical="bottom"/>
    </xf>
    <xf numFmtId="0" fontId="24" fillId="4" borderId="27" applyNumberFormat="0" applyFont="1" applyFill="1" applyBorder="1" applyAlignment="1" applyProtection="0">
      <alignment horizontal="center" vertical="bottom"/>
    </xf>
    <xf numFmtId="0" fontId="24" fillId="4" borderId="14" applyNumberFormat="0" applyFont="1" applyFill="1" applyBorder="1" applyAlignment="1" applyProtection="0">
      <alignment horizontal="left" vertical="bottom" wrapText="1"/>
    </xf>
    <xf numFmtId="0" fontId="24" fillId="7" borderId="28" applyNumberFormat="1" applyFont="1" applyFill="1" applyBorder="1" applyAlignment="1" applyProtection="0">
      <alignment horizontal="center" vertical="bottom"/>
    </xf>
    <xf numFmtId="49" fontId="35" fillId="4" borderId="12" applyNumberFormat="1" applyFont="1" applyFill="1" applyBorder="1" applyAlignment="1" applyProtection="0">
      <alignment horizontal="left" vertical="bottom"/>
    </xf>
    <xf numFmtId="0" fontId="24" fillId="4" borderId="11" applyNumberFormat="0" applyFont="1" applyFill="1" applyBorder="1" applyAlignment="1" applyProtection="0">
      <alignment horizontal="center" vertical="bottom"/>
    </xf>
    <xf numFmtId="0" fontId="35" fillId="4" borderId="20" applyNumberFormat="0" applyFont="1" applyFill="1" applyBorder="1" applyAlignment="1" applyProtection="0">
      <alignment horizontal="left" vertical="bottom"/>
    </xf>
    <xf numFmtId="0" fontId="24" fillId="4" borderId="1" applyNumberFormat="0" applyFont="1" applyFill="1" applyBorder="1" applyAlignment="1" applyProtection="0">
      <alignment horizontal="center" vertical="bottom"/>
    </xf>
    <xf numFmtId="2" fontId="24" fillId="4" borderId="12" applyNumberFormat="1" applyFont="1" applyFill="1" applyBorder="1" applyAlignment="1" applyProtection="0">
      <alignment horizontal="center" vertical="top"/>
    </xf>
    <xf numFmtId="49" fontId="24" fillId="4" borderId="29" applyNumberFormat="1" applyFont="1" applyFill="1" applyBorder="1" applyAlignment="1" applyProtection="0">
      <alignment horizontal="center" vertical="bottom"/>
    </xf>
    <xf numFmtId="0" fontId="24" fillId="4" borderId="31" applyNumberFormat="0" applyFont="1" applyFill="1" applyBorder="1" applyAlignment="1" applyProtection="0">
      <alignment horizontal="left" vertical="bottom"/>
    </xf>
    <xf numFmtId="0" fontId="24" fillId="4" borderId="31" applyNumberFormat="0" applyFont="1" applyFill="1" applyBorder="1" applyAlignment="1" applyProtection="0">
      <alignment vertical="bottom"/>
    </xf>
    <xf numFmtId="49" fontId="24" fillId="4" borderId="12" applyNumberFormat="1" applyFont="1" applyFill="1" applyBorder="1" applyAlignment="1" applyProtection="0">
      <alignment horizontal="left" vertical="bottom" wrapText="1"/>
    </xf>
    <xf numFmtId="0" fontId="24" fillId="4" borderId="13" applyNumberFormat="0" applyFont="1" applyFill="1" applyBorder="1" applyAlignment="1" applyProtection="0">
      <alignment horizontal="left" vertical="bottom" wrapText="1"/>
    </xf>
    <xf numFmtId="49" fontId="35" fillId="4" borderId="12" applyNumberFormat="1" applyFont="1" applyFill="1" applyBorder="1" applyAlignment="1" applyProtection="0">
      <alignment horizontal="left" vertical="top" wrapText="1"/>
    </xf>
    <xf numFmtId="49" fontId="24" fillId="4" borderId="12" applyNumberFormat="1" applyFont="1" applyFill="1" applyBorder="1" applyAlignment="1" applyProtection="0">
      <alignment vertical="bottom"/>
    </xf>
    <xf numFmtId="0" fontId="24" fillId="4" borderId="11" applyNumberFormat="1" applyFont="1" applyFill="1" applyBorder="1" applyAlignment="1" applyProtection="0">
      <alignment horizontal="center" vertical="bottom"/>
    </xf>
    <xf numFmtId="0" fontId="24" fillId="4" borderId="13" applyNumberFormat="0" applyFont="1" applyFill="1" applyBorder="1" applyAlignment="1" applyProtection="0">
      <alignment vertical="bottom"/>
    </xf>
    <xf numFmtId="1" fontId="24" fillId="4" borderId="13" applyNumberFormat="1" applyFont="1" applyFill="1" applyBorder="1" applyAlignment="1" applyProtection="0">
      <alignment vertical="bottom"/>
    </xf>
    <xf numFmtId="59" fontId="26" fillId="4" borderId="13" applyNumberFormat="1" applyFont="1" applyFill="1" applyBorder="1" applyAlignment="1" applyProtection="0">
      <alignment vertical="bottom"/>
    </xf>
    <xf numFmtId="0" fontId="24" fillId="4" borderId="3" applyNumberFormat="0" applyFont="1" applyFill="1" applyBorder="1" applyAlignment="1" applyProtection="0">
      <alignment horizontal="center" vertical="bottom"/>
    </xf>
    <xf numFmtId="0" fontId="24" fillId="4" borderId="3" applyNumberFormat="0" applyFont="1" applyFill="1" applyBorder="1" applyAlignment="1" applyProtection="0">
      <alignment horizontal="left" vertical="center" wrapText="1"/>
    </xf>
    <xf numFmtId="0" fontId="24" fillId="4" borderId="3" applyNumberFormat="0" applyFont="1" applyFill="1" applyBorder="1" applyAlignment="1" applyProtection="0">
      <alignment vertical="bottom"/>
    </xf>
    <xf numFmtId="1" fontId="24" fillId="4" borderId="3" applyNumberFormat="1" applyFont="1" applyFill="1" applyBorder="1" applyAlignment="1" applyProtection="0">
      <alignment vertical="bottom"/>
    </xf>
    <xf numFmtId="0" fontId="24" fillId="4" borderId="14" applyNumberFormat="0" applyFont="1" applyFill="1" applyBorder="1" applyAlignment="1" applyProtection="0">
      <alignment horizontal="center" vertical="bottom"/>
    </xf>
    <xf numFmtId="1" fontId="24" fillId="4" borderId="12" applyNumberFormat="1" applyFont="1" applyFill="1" applyBorder="1" applyAlignment="1" applyProtection="0">
      <alignment horizontal="center" vertical="bottom"/>
    </xf>
    <xf numFmtId="59" fontId="24" fillId="4" borderId="27" applyNumberFormat="1" applyFont="1" applyFill="1" applyBorder="1" applyAlignment="1" applyProtection="0">
      <alignment vertical="bottom"/>
    </xf>
    <xf numFmtId="59" fontId="24" fillId="4" borderId="26" applyNumberFormat="1" applyFont="1" applyFill="1" applyBorder="1" applyAlignment="1" applyProtection="0">
      <alignment vertical="bottom"/>
    </xf>
    <xf numFmtId="0" fontId="0" applyNumberFormat="1" applyFont="1" applyFill="0" applyBorder="0" applyAlignment="1" applyProtection="0">
      <alignment vertical="bottom"/>
    </xf>
    <xf numFmtId="0" fontId="0" borderId="14" applyNumberFormat="1" applyFont="1" applyFill="0" applyBorder="1" applyAlignment="1" applyProtection="0">
      <alignment vertical="bottom"/>
    </xf>
    <xf numFmtId="49" fontId="0" borderId="26" applyNumberFormat="1" applyFont="1" applyFill="0" applyBorder="1" applyAlignment="1" applyProtection="0">
      <alignment vertical="bottom"/>
    </xf>
    <xf numFmtId="0" fontId="0" borderId="35" applyNumberFormat="0" applyFont="1" applyFill="0" applyBorder="1" applyAlignment="1" applyProtection="0">
      <alignment vertical="bottom"/>
    </xf>
    <xf numFmtId="0" fontId="0" borderId="12" applyNumberFormat="1" applyFont="1" applyFill="0" applyBorder="1" applyAlignment="1" applyProtection="0">
      <alignment vertical="bottom"/>
    </xf>
    <xf numFmtId="49" fontId="24" fillId="4" borderId="35" applyNumberFormat="1" applyFont="1" applyFill="1" applyBorder="1" applyAlignment="1" applyProtection="0">
      <alignment vertical="top" wrapText="1"/>
    </xf>
    <xf numFmtId="49" fontId="24" borderId="30" applyNumberFormat="1" applyFont="1" applyFill="0" applyBorder="1" applyAlignment="1" applyProtection="0">
      <alignment horizontal="center" vertical="bottom"/>
    </xf>
    <xf numFmtId="49" fontId="24" fillId="4" borderId="30" applyNumberFormat="1" applyFont="1" applyFill="1" applyBorder="1" applyAlignment="1" applyProtection="0">
      <alignment vertical="top" wrapText="1"/>
    </xf>
    <xf numFmtId="49" fontId="24" borderId="31" applyNumberFormat="1" applyFont="1" applyFill="0" applyBorder="1" applyAlignment="1" applyProtection="0">
      <alignment horizontal="center" vertical="bottom"/>
    </xf>
    <xf numFmtId="0" fontId="35" fillId="4" borderId="12" applyNumberFormat="0" applyFont="1" applyFill="1" applyBorder="1" applyAlignment="1" applyProtection="0">
      <alignment horizontal="left" vertical="center"/>
    </xf>
    <xf numFmtId="0" fontId="24" fillId="4" borderId="12" applyNumberFormat="0" applyFont="1" applyFill="1" applyBorder="1" applyAlignment="1" applyProtection="0">
      <alignment horizontal="left" vertical="bottom" wrapText="1"/>
    </xf>
    <xf numFmtId="0" fontId="26" borderId="12" applyNumberFormat="0" applyFont="1" applyFill="0" applyBorder="1" applyAlignment="1" applyProtection="0">
      <alignment vertical="bottom"/>
    </xf>
    <xf numFmtId="0" fontId="24" fillId="4" borderId="12" applyNumberFormat="0" applyFont="1" applyFill="1" applyBorder="1" applyAlignment="1" applyProtection="0">
      <alignment vertical="bottom" wrapText="1"/>
    </xf>
    <xf numFmtId="1" fontId="0" borderId="3" applyNumberFormat="1" applyFont="1" applyFill="0" applyBorder="1" applyAlignment="1" applyProtection="0">
      <alignment vertical="bottom"/>
    </xf>
    <xf numFmtId="2" fontId="24" fillId="4" borderId="1" applyNumberFormat="1" applyFont="1" applyFill="1" applyBorder="1" applyAlignment="1" applyProtection="0">
      <alignment horizontal="center" vertical="top"/>
    </xf>
    <xf numFmtId="64" fontId="35" fillId="4" borderId="1" applyNumberFormat="1" applyFont="1" applyFill="1" applyBorder="1" applyAlignment="1" applyProtection="0">
      <alignment horizontal="center" vertical="top"/>
    </xf>
    <xf numFmtId="64" fontId="24" borderId="1" applyNumberFormat="1" applyFont="1" applyFill="0" applyBorder="1" applyAlignment="1" applyProtection="0">
      <alignment horizontal="center" vertical="bottom"/>
    </xf>
    <xf numFmtId="63" fontId="24" borderId="1" applyNumberFormat="1" applyFont="1" applyFill="0" applyBorder="1" applyAlignment="1" applyProtection="0">
      <alignment vertical="bottom"/>
    </xf>
    <xf numFmtId="66" fontId="24" fillId="4" borderId="1" applyNumberFormat="1" applyFont="1" applyFill="1" applyBorder="1" applyAlignment="1" applyProtection="0">
      <alignment horizontal="center" vertical="top"/>
    </xf>
    <xf numFmtId="64" fontId="24" fillId="4" borderId="1" applyNumberFormat="1" applyFont="1" applyFill="1" applyBorder="1" applyAlignment="1" applyProtection="0">
      <alignment vertical="top" wrapText="1"/>
    </xf>
    <xf numFmtId="1" fontId="24" borderId="1" applyNumberFormat="1" applyFont="1" applyFill="0" applyBorder="1" applyAlignment="1" applyProtection="0">
      <alignment horizontal="right" vertical="bottom"/>
    </xf>
    <xf numFmtId="67" fontId="24" borderId="1" applyNumberFormat="1" applyFont="1" applyFill="0" applyBorder="1" applyAlignment="1" applyProtection="0">
      <alignment vertical="bottom"/>
    </xf>
    <xf numFmtId="0" fontId="24" fillId="4" borderId="1" applyNumberFormat="0" applyFont="1" applyFill="1" applyBorder="1" applyAlignment="1" applyProtection="0">
      <alignment horizontal="center" vertical="top"/>
    </xf>
    <xf numFmtId="0" fontId="24" fillId="4" borderId="1" applyNumberFormat="0" applyFont="1" applyFill="1" applyBorder="1" applyAlignment="1" applyProtection="0">
      <alignment vertical="top" wrapText="1"/>
    </xf>
    <xf numFmtId="1" fontId="24" borderId="1" applyNumberFormat="1" applyFont="1" applyFill="0" applyBorder="1" applyAlignment="1" applyProtection="0">
      <alignment vertical="bottom"/>
    </xf>
    <xf numFmtId="67" fontId="24" borderId="1" applyNumberFormat="1" applyFont="1" applyFill="0" applyBorder="1" applyAlignment="1" applyProtection="0">
      <alignment horizontal="right" vertical="bottom"/>
    </xf>
    <xf numFmtId="2" fontId="26" fillId="4" borderId="1" applyNumberFormat="1" applyFont="1" applyFill="1" applyBorder="1" applyAlignment="1" applyProtection="0">
      <alignment horizontal="center" vertical="top"/>
    </xf>
    <xf numFmtId="63" fontId="26" fillId="4" borderId="1" applyNumberFormat="1" applyFont="1" applyFill="1" applyBorder="1" applyAlignment="1" applyProtection="0">
      <alignment vertical="top"/>
    </xf>
    <xf numFmtId="4" fontId="26" fillId="4" borderId="1" applyNumberFormat="1" applyFont="1" applyFill="1" applyBorder="1" applyAlignment="1" applyProtection="0">
      <alignment horizontal="center" vertical="bottom" wrapText="1"/>
    </xf>
    <xf numFmtId="1" fontId="26" borderId="1" applyNumberFormat="1" applyFont="1" applyFill="0" applyBorder="1" applyAlignment="1" applyProtection="0">
      <alignment horizontal="center" vertical="bottom"/>
    </xf>
    <xf numFmtId="63" fontId="26" borderId="1" applyNumberFormat="1" applyFont="1" applyFill="0" applyBorder="1" applyAlignment="1" applyProtection="0">
      <alignment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fff2cb"/>
      <rgbColor rgb="fff7caac"/>
      <rgbColor rgb="ffff0000"/>
      <rgbColor rgb="ffffff00"/>
      <rgbColor rgb="ffff26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17</v>
      </c>
      <c r="C11" s="3"/>
      <c r="D11" s="3"/>
    </row>
    <row r="12">
      <c r="B12" s="4"/>
      <c r="C12" t="s" s="4">
        <v>5</v>
      </c>
      <c r="D12" t="s" s="5">
        <v>17</v>
      </c>
    </row>
    <row r="13">
      <c r="B13" t="s" s="3">
        <v>45</v>
      </c>
      <c r="C13" s="3"/>
      <c r="D13" s="3"/>
    </row>
    <row r="14">
      <c r="B14" s="4"/>
      <c r="C14" t="s" s="4">
        <v>5</v>
      </c>
      <c r="D14" t="s" s="5">
        <v>45</v>
      </c>
    </row>
    <row r="15">
      <c r="B15" t="s" s="3">
        <v>318</v>
      </c>
      <c r="C15" s="3"/>
      <c r="D15" s="3"/>
    </row>
    <row r="16">
      <c r="B16" s="4"/>
      <c r="C16" t="s" s="4">
        <v>5</v>
      </c>
      <c r="D16" t="s" s="5">
        <v>318</v>
      </c>
    </row>
    <row r="17">
      <c r="B17" t="s" s="3">
        <v>358</v>
      </c>
      <c r="C17" s="3"/>
      <c r="D17" s="3"/>
    </row>
    <row r="18">
      <c r="B18" s="4"/>
      <c r="C18" t="s" s="4">
        <v>5</v>
      </c>
      <c r="D18" t="s" s="5">
        <v>358</v>
      </c>
    </row>
    <row r="19">
      <c r="B19" t="s" s="3">
        <v>399</v>
      </c>
      <c r="C19" s="3"/>
      <c r="D19" s="3"/>
    </row>
    <row r="20">
      <c r="B20" s="4"/>
      <c r="C20" t="s" s="4">
        <v>5</v>
      </c>
      <c r="D20" t="s" s="5">
        <v>399</v>
      </c>
    </row>
    <row r="21">
      <c r="B21" t="s" s="3">
        <v>448</v>
      </c>
      <c r="C21" s="3"/>
      <c r="D21" s="3"/>
    </row>
    <row r="22">
      <c r="B22" s="4"/>
      <c r="C22" t="s" s="4">
        <v>5</v>
      </c>
      <c r="D22" t="s" s="5">
        <v>448</v>
      </c>
    </row>
  </sheetData>
  <mergeCells count="1">
    <mergeCell ref="B3:D3"/>
  </mergeCells>
  <hyperlinks>
    <hyperlink ref="D10" location="'SUMMARY PAGE'!R1C1" tooltip="" display="SUMMARY PAGE"/>
    <hyperlink ref="D12" location="'PRELIMINARIES'!R1C1" tooltip="" display="PRELIMINARIES"/>
    <hyperlink ref="D14" location="'Centre For Excelence '!R1C1" tooltip="" display="Centre For Excelence "/>
    <hyperlink ref="D16" location="'security House'!R1C1" tooltip="" display="security House"/>
    <hyperlink ref="D18" location="'ext Toilet'!R1C1" tooltip="" display="ext Toilet"/>
    <hyperlink ref="D20" location="'Fencing '!R1C1" tooltip="" display="Fencing "/>
    <hyperlink ref="D22" location="' landscaping Works'!R1C1" tooltip="" display=" landscaping Works"/>
  </hyperlinks>
</worksheet>
</file>

<file path=xl/worksheets/sheet2.xml><?xml version="1.0" encoding="utf-8"?>
<worksheet xmlns:r="http://schemas.openxmlformats.org/officeDocument/2006/relationships" xmlns="http://schemas.openxmlformats.org/spreadsheetml/2006/main">
  <dimension ref="A1:E23"/>
  <sheetViews>
    <sheetView workbookViewId="0" showGridLines="0" defaultGridColor="1"/>
  </sheetViews>
  <sheetFormatPr defaultColWidth="8.83333" defaultRowHeight="15" customHeight="1" outlineLevelRow="0" outlineLevelCol="0"/>
  <cols>
    <col min="1" max="1" width="2.5" style="6" customWidth="1"/>
    <col min="2" max="2" width="42.6719" style="6" customWidth="1"/>
    <col min="3" max="3" width="7.5" style="6" customWidth="1"/>
    <col min="4" max="4" width="32.1719" style="6" customWidth="1"/>
    <col min="5" max="5" width="8.85156" style="6" customWidth="1"/>
    <col min="6" max="16384" width="8.85156" style="6" customWidth="1"/>
  </cols>
  <sheetData>
    <row r="1" ht="13.55" customHeight="1">
      <c r="A1" s="7"/>
      <c r="B1" s="7"/>
      <c r="C1" s="7"/>
      <c r="D1" s="8"/>
      <c r="E1" s="7"/>
    </row>
    <row r="2" ht="25.5" customHeight="1">
      <c r="A2" t="s" s="9">
        <v>6</v>
      </c>
      <c r="B2" s="10"/>
      <c r="C2" s="10"/>
      <c r="D2" s="11"/>
      <c r="E2" s="7"/>
    </row>
    <row r="3" ht="15.75" customHeight="1">
      <c r="A3" s="12"/>
      <c r="B3" s="13"/>
      <c r="C3" s="14"/>
      <c r="D3" s="15"/>
      <c r="E3" s="7"/>
    </row>
    <row r="4" ht="20.25" customHeight="1">
      <c r="A4" s="16">
        <v>1</v>
      </c>
      <c r="B4" t="s" s="17">
        <v>7</v>
      </c>
      <c r="C4" s="18"/>
      <c r="D4" s="19">
        <f>'Centre For Excelence '!F293</f>
        <v>0</v>
      </c>
      <c r="E4" s="7"/>
    </row>
    <row r="5" ht="20.25" customHeight="1">
      <c r="A5" s="20"/>
      <c r="B5" s="21"/>
      <c r="C5" s="18"/>
      <c r="D5" s="22"/>
      <c r="E5" s="7"/>
    </row>
    <row r="6" ht="20.25" customHeight="1">
      <c r="A6" s="16">
        <v>2</v>
      </c>
      <c r="B6" t="s" s="23">
        <v>8</v>
      </c>
      <c r="C6" s="18"/>
      <c r="D6" s="19">
        <f>'security House'!F78</f>
        <v>0</v>
      </c>
      <c r="E6" s="7"/>
    </row>
    <row r="7" ht="20.25" customHeight="1">
      <c r="A7" s="20"/>
      <c r="B7" s="21"/>
      <c r="C7" s="18"/>
      <c r="D7" s="22"/>
      <c r="E7" s="7"/>
    </row>
    <row r="8" ht="20.25" customHeight="1">
      <c r="A8" s="16">
        <v>3</v>
      </c>
      <c r="B8" t="s" s="23">
        <v>9</v>
      </c>
      <c r="C8" s="18"/>
      <c r="D8" s="19">
        <f>'ext Toilet'!F160</f>
        <v>0</v>
      </c>
      <c r="E8" s="7"/>
    </row>
    <row r="9" ht="20.25" customHeight="1">
      <c r="A9" s="20"/>
      <c r="B9" s="24"/>
      <c r="C9" s="18"/>
      <c r="D9" s="22"/>
      <c r="E9" s="7"/>
    </row>
    <row r="10" ht="20.25" customHeight="1">
      <c r="A10" s="16">
        <v>4</v>
      </c>
      <c r="B10" t="s" s="23">
        <v>10</v>
      </c>
      <c r="C10" s="18"/>
      <c r="D10" s="19">
        <f>'Fencing '!F123</f>
        <v>0</v>
      </c>
      <c r="E10" s="7"/>
    </row>
    <row r="11" ht="20.25" customHeight="1">
      <c r="A11" s="20"/>
      <c r="B11" s="24"/>
      <c r="C11" s="18"/>
      <c r="D11" s="22"/>
      <c r="E11" s="7"/>
    </row>
    <row r="12" ht="20.25" customHeight="1">
      <c r="A12" s="16">
        <v>5</v>
      </c>
      <c r="B12" t="s" s="23">
        <v>11</v>
      </c>
      <c r="C12" s="18"/>
      <c r="D12" s="19">
        <f>' landscaping Works'!F13</f>
        <v>0</v>
      </c>
      <c r="E12" s="7"/>
    </row>
    <row r="13" ht="20.25" customHeight="1">
      <c r="A13" s="20"/>
      <c r="B13" s="24"/>
      <c r="C13" s="18"/>
      <c r="D13" s="22"/>
      <c r="E13" s="7"/>
    </row>
    <row r="14" ht="18.75" customHeight="1">
      <c r="A14" s="20"/>
      <c r="B14" s="24"/>
      <c r="C14" s="18"/>
      <c r="D14" s="8"/>
      <c r="E14" s="7"/>
    </row>
    <row r="15" ht="20.25" customHeight="1">
      <c r="A15" s="20"/>
      <c r="B15" t="s" s="25">
        <v>12</v>
      </c>
      <c r="C15" s="26"/>
      <c r="D15" s="19">
        <f>SUM(D4:D12)</f>
        <v>0</v>
      </c>
      <c r="E15" s="7"/>
    </row>
    <row r="16" ht="19.5" customHeight="1">
      <c r="A16" s="20"/>
      <c r="B16" s="27"/>
      <c r="C16" s="26"/>
      <c r="D16" s="28"/>
      <c r="E16" s="7"/>
    </row>
    <row r="17" ht="19.5" customHeight="1">
      <c r="A17" s="20"/>
      <c r="B17" t="s" s="25">
        <v>13</v>
      </c>
      <c r="C17" s="26"/>
      <c r="D17" s="29">
        <f>D15*15%</f>
        <v>0</v>
      </c>
      <c r="E17" s="7"/>
    </row>
    <row r="18" ht="18.75" customHeight="1">
      <c r="A18" s="20"/>
      <c r="B18" s="27"/>
      <c r="C18" s="26"/>
      <c r="D18" s="30"/>
      <c r="E18" s="7"/>
    </row>
    <row r="19" ht="20.25" customHeight="1">
      <c r="A19" s="7"/>
      <c r="B19" t="s" s="25">
        <v>14</v>
      </c>
      <c r="C19" s="26"/>
      <c r="D19" s="29">
        <f>SUM(D15:D17)</f>
        <v>0</v>
      </c>
      <c r="E19" s="7"/>
    </row>
    <row r="20" ht="19.5" customHeight="1">
      <c r="A20" s="7"/>
      <c r="B20" s="27"/>
      <c r="C20" s="26"/>
      <c r="D20" s="30"/>
      <c r="E20" s="7"/>
    </row>
    <row r="21" ht="19.5" customHeight="1">
      <c r="A21" s="7"/>
      <c r="B21" t="s" s="25">
        <v>15</v>
      </c>
      <c r="C21" s="26"/>
      <c r="D21" s="29">
        <f>D19*10%</f>
        <v>0</v>
      </c>
      <c r="E21" s="7"/>
    </row>
    <row r="22" ht="18.75" customHeight="1">
      <c r="A22" s="7"/>
      <c r="B22" s="27"/>
      <c r="C22" s="26"/>
      <c r="D22" s="31"/>
      <c r="E22" s="7"/>
    </row>
    <row r="23" ht="24" customHeight="1">
      <c r="A23" s="7"/>
      <c r="B23" t="s" s="25">
        <v>16</v>
      </c>
      <c r="C23" s="32"/>
      <c r="D23" s="33">
        <f>SUM(D21,D19)</f>
        <v>0</v>
      </c>
      <c r="E23" s="34"/>
    </row>
  </sheetData>
  <mergeCells count="1">
    <mergeCell ref="A2:D2"/>
  </mergeCells>
  <pageMargins left="0.7" right="0.7" top="0.75" bottom="0.75" header="0.3" footer="0.3"/>
  <pageSetup firstPageNumber="1" fitToHeight="1" fitToWidth="1" scale="100" useFirstPageNumber="0" orientation="portrait" pageOrder="downThenOver"/>
  <headerFooter>
    <oddHeader>&amp;C&amp;"Calibri,Regular"&amp;11&amp;K000000EBA CENTER OF ExECELLENCE BUILDING</oddHead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I43"/>
  <sheetViews>
    <sheetView workbookViewId="0" showGridLines="0" defaultGridColor="1"/>
  </sheetViews>
  <sheetFormatPr defaultColWidth="8.83333" defaultRowHeight="15" customHeight="1" outlineLevelRow="0" outlineLevelCol="0"/>
  <cols>
    <col min="1" max="1" width="8.85156" style="35" customWidth="1"/>
    <col min="2" max="2" width="34.6719" style="35" customWidth="1"/>
    <col min="3" max="5" width="8.85156" style="35" customWidth="1"/>
    <col min="6" max="6" width="14.3516" style="35" customWidth="1"/>
    <col min="7" max="9" width="8.85156" style="35" customWidth="1"/>
    <col min="10" max="16384" width="8.85156" style="35" customWidth="1"/>
  </cols>
  <sheetData>
    <row r="1" ht="18.75" customHeight="1">
      <c r="A1" t="s" s="36">
        <v>18</v>
      </c>
      <c r="B1" s="37"/>
      <c r="C1" s="37"/>
      <c r="D1" s="37"/>
      <c r="E1" s="37"/>
      <c r="F1" s="37"/>
      <c r="G1" s="38"/>
      <c r="H1" s="38"/>
      <c r="I1" s="38"/>
    </row>
    <row r="2" ht="13.55" customHeight="1">
      <c r="A2" t="s" s="39">
        <v>19</v>
      </c>
      <c r="B2" s="40"/>
      <c r="C2" s="40"/>
      <c r="D2" s="40"/>
      <c r="E2" s="40"/>
      <c r="F2" s="40"/>
      <c r="G2" s="41"/>
      <c r="H2" s="41"/>
      <c r="I2" s="41"/>
    </row>
    <row r="3" ht="13.55" customHeight="1">
      <c r="A3" s="42"/>
      <c r="B3" s="42"/>
      <c r="C3" s="42"/>
      <c r="D3" s="42"/>
      <c r="E3" s="42"/>
      <c r="F3" s="42"/>
      <c r="G3" s="41"/>
      <c r="H3" s="41"/>
      <c r="I3" s="41"/>
    </row>
    <row r="4" ht="25.5" customHeight="1">
      <c r="A4" t="s" s="43">
        <v>20</v>
      </c>
      <c r="B4" t="s" s="44">
        <v>21</v>
      </c>
      <c r="C4" t="s" s="43">
        <v>22</v>
      </c>
      <c r="D4" t="s" s="43">
        <v>23</v>
      </c>
      <c r="E4" t="s" s="44">
        <v>24</v>
      </c>
      <c r="F4" t="s" s="44">
        <v>25</v>
      </c>
      <c r="G4" s="45"/>
      <c r="H4" s="7"/>
      <c r="I4" s="7"/>
    </row>
    <row r="5" ht="13.55" customHeight="1">
      <c r="A5" s="46"/>
      <c r="B5" s="47"/>
      <c r="C5" s="48"/>
      <c r="D5" s="49"/>
      <c r="E5" s="50"/>
      <c r="F5" s="50"/>
      <c r="G5" s="45"/>
      <c r="H5" s="7"/>
      <c r="I5" s="7"/>
    </row>
    <row r="6" ht="13.55" customHeight="1">
      <c r="A6" s="51"/>
      <c r="B6" t="s" s="52">
        <v>26</v>
      </c>
      <c r="C6" s="53"/>
      <c r="D6" s="54"/>
      <c r="E6" s="55"/>
      <c r="F6" s="55"/>
      <c r="G6" s="45"/>
      <c r="H6" s="7"/>
      <c r="I6" s="7"/>
    </row>
    <row r="7" ht="13.55" customHeight="1">
      <c r="A7" s="51"/>
      <c r="B7" s="56"/>
      <c r="C7" s="53"/>
      <c r="D7" s="54"/>
      <c r="E7" s="55"/>
      <c r="F7" s="55"/>
      <c r="G7" s="45"/>
      <c r="H7" s="7"/>
      <c r="I7" s="7"/>
    </row>
    <row r="8" ht="13.55" customHeight="1">
      <c r="A8" s="51"/>
      <c r="B8" t="s" s="57">
        <v>27</v>
      </c>
      <c r="C8" s="53"/>
      <c r="D8" s="54"/>
      <c r="E8" s="55"/>
      <c r="F8" s="55"/>
      <c r="G8" s="45"/>
      <c r="H8" s="7"/>
      <c r="I8" s="7"/>
    </row>
    <row r="9" ht="13.55" customHeight="1">
      <c r="A9" s="58"/>
      <c r="B9" s="59"/>
      <c r="C9" s="60"/>
      <c r="D9" s="61"/>
      <c r="E9" s="62"/>
      <c r="F9" s="63"/>
      <c r="G9" s="45"/>
      <c r="H9" s="7"/>
      <c r="I9" s="7"/>
    </row>
    <row r="10" ht="84" customHeight="1">
      <c r="A10" t="s" s="64">
        <v>28</v>
      </c>
      <c r="B10" t="s" s="65">
        <v>29</v>
      </c>
      <c r="C10" s="66">
        <v>1</v>
      </c>
      <c r="D10" t="s" s="67">
        <v>20</v>
      </c>
      <c r="E10" s="62"/>
      <c r="F10" s="63"/>
      <c r="G10" s="45"/>
      <c r="H10" s="7"/>
      <c r="I10" s="7"/>
    </row>
    <row r="11" ht="13.55" customHeight="1">
      <c r="A11" s="58"/>
      <c r="B11" s="68"/>
      <c r="C11" s="60"/>
      <c r="D11" s="61"/>
      <c r="E11" s="62"/>
      <c r="F11" s="63"/>
      <c r="G11" s="45"/>
      <c r="H11" s="7"/>
      <c r="I11" s="7"/>
    </row>
    <row r="12" ht="60" customHeight="1">
      <c r="A12" t="s" s="64">
        <v>30</v>
      </c>
      <c r="B12" t="s" s="65">
        <v>31</v>
      </c>
      <c r="C12" s="66">
        <v>1</v>
      </c>
      <c r="D12" t="s" s="67">
        <v>20</v>
      </c>
      <c r="E12" s="62"/>
      <c r="F12" s="63"/>
      <c r="G12" s="45"/>
      <c r="H12" s="7"/>
      <c r="I12" s="7"/>
    </row>
    <row r="13" ht="13.55" customHeight="1">
      <c r="A13" s="58"/>
      <c r="B13" s="59"/>
      <c r="C13" s="66"/>
      <c r="D13" s="60"/>
      <c r="E13" s="62"/>
      <c r="F13" s="63"/>
      <c r="G13" s="45"/>
      <c r="H13" s="7"/>
      <c r="I13" s="7"/>
    </row>
    <row r="14" ht="168" customHeight="1">
      <c r="A14" t="s" s="64">
        <v>32</v>
      </c>
      <c r="B14" t="s" s="69">
        <v>33</v>
      </c>
      <c r="C14" s="66">
        <v>1</v>
      </c>
      <c r="D14" t="s" s="67">
        <v>20</v>
      </c>
      <c r="E14" s="62"/>
      <c r="F14" s="63"/>
      <c r="G14" s="45"/>
      <c r="H14" s="7"/>
      <c r="I14" s="7"/>
    </row>
    <row r="15" ht="13.55" customHeight="1">
      <c r="A15" s="58"/>
      <c r="B15" s="59"/>
      <c r="C15" s="66"/>
      <c r="D15" s="60"/>
      <c r="E15" s="62"/>
      <c r="F15" s="63"/>
      <c r="G15" s="45"/>
      <c r="H15" s="7"/>
      <c r="I15" s="7"/>
    </row>
    <row r="16" ht="108" customHeight="1">
      <c r="A16" t="s" s="70">
        <v>34</v>
      </c>
      <c r="B16" t="s" s="71">
        <v>35</v>
      </c>
      <c r="C16" s="72">
        <v>1</v>
      </c>
      <c r="D16" t="s" s="73">
        <v>20</v>
      </c>
      <c r="E16" s="74"/>
      <c r="F16" s="63"/>
      <c r="G16" s="45"/>
      <c r="H16" s="7"/>
      <c r="I16" s="7"/>
    </row>
    <row r="17" ht="13.55" customHeight="1">
      <c r="A17" s="75"/>
      <c r="B17" s="76"/>
      <c r="C17" s="77"/>
      <c r="D17" s="78"/>
      <c r="E17" s="79"/>
      <c r="F17" s="63"/>
      <c r="G17" s="45"/>
      <c r="H17" s="7"/>
      <c r="I17" s="7"/>
    </row>
    <row r="18" ht="36" customHeight="1">
      <c r="A18" t="s" s="64">
        <v>36</v>
      </c>
      <c r="B18" t="s" s="69">
        <v>37</v>
      </c>
      <c r="C18" s="80">
        <v>1</v>
      </c>
      <c r="D18" t="s" s="67">
        <v>20</v>
      </c>
      <c r="E18" s="62"/>
      <c r="F18" s="63"/>
      <c r="G18" s="45"/>
      <c r="H18" s="7"/>
      <c r="I18" s="7"/>
    </row>
    <row r="19" ht="13.55" customHeight="1">
      <c r="A19" s="58"/>
      <c r="B19" s="59"/>
      <c r="C19" s="81"/>
      <c r="D19" s="60"/>
      <c r="E19" s="62"/>
      <c r="F19" s="63"/>
      <c r="G19" s="45"/>
      <c r="H19" s="7"/>
      <c r="I19" s="7"/>
    </row>
    <row r="20" ht="36" customHeight="1">
      <c r="A20" t="s" s="64">
        <v>38</v>
      </c>
      <c r="B20" t="s" s="69">
        <v>39</v>
      </c>
      <c r="C20" s="80">
        <v>1</v>
      </c>
      <c r="D20" t="s" s="67">
        <v>20</v>
      </c>
      <c r="E20" s="62"/>
      <c r="F20" s="63"/>
      <c r="G20" s="45"/>
      <c r="H20" s="7"/>
      <c r="I20" s="7"/>
    </row>
    <row r="21" ht="13.55" customHeight="1">
      <c r="A21" s="58"/>
      <c r="B21" s="59"/>
      <c r="C21" s="81"/>
      <c r="D21" s="60"/>
      <c r="E21" s="62"/>
      <c r="F21" s="63"/>
      <c r="G21" s="45"/>
      <c r="H21" s="7"/>
      <c r="I21" s="7"/>
    </row>
    <row r="22" ht="48" customHeight="1">
      <c r="A22" t="s" s="64">
        <v>40</v>
      </c>
      <c r="B22" t="s" s="69">
        <v>41</v>
      </c>
      <c r="C22" s="80">
        <v>1</v>
      </c>
      <c r="D22" t="s" s="67">
        <v>20</v>
      </c>
      <c r="E22" s="62"/>
      <c r="F22" s="63"/>
      <c r="G22" s="45"/>
      <c r="H22" s="7"/>
      <c r="I22" s="7"/>
    </row>
    <row r="23" ht="13.55" customHeight="1">
      <c r="A23" s="58"/>
      <c r="B23" s="82"/>
      <c r="C23" s="81"/>
      <c r="D23" s="60"/>
      <c r="E23" s="62"/>
      <c r="F23" s="63"/>
      <c r="G23" s="45"/>
      <c r="H23" s="7"/>
      <c r="I23" s="7"/>
    </row>
    <row r="24" ht="13.55" customHeight="1">
      <c r="A24" s="58"/>
      <c r="B24" s="82"/>
      <c r="C24" s="66"/>
      <c r="D24" s="61"/>
      <c r="E24" s="62"/>
      <c r="F24" s="63"/>
      <c r="G24" s="45"/>
      <c r="H24" s="7"/>
      <c r="I24" s="7"/>
    </row>
    <row r="25" ht="13.55" customHeight="1">
      <c r="A25" s="58"/>
      <c r="B25" s="82"/>
      <c r="C25" s="66"/>
      <c r="D25" s="61"/>
      <c r="E25" s="62"/>
      <c r="F25" s="63"/>
      <c r="G25" s="45"/>
      <c r="H25" s="7"/>
      <c r="I25" s="7"/>
    </row>
    <row r="26" ht="13.55" customHeight="1">
      <c r="A26" s="58"/>
      <c r="B26" s="82"/>
      <c r="C26" s="66"/>
      <c r="D26" s="60"/>
      <c r="E26" s="62"/>
      <c r="F26" s="63"/>
      <c r="G26" s="45"/>
      <c r="H26" s="7"/>
      <c r="I26" s="7"/>
    </row>
    <row r="27" ht="13.55" customHeight="1">
      <c r="A27" s="58"/>
      <c r="B27" s="82"/>
      <c r="C27" s="66"/>
      <c r="D27" s="60"/>
      <c r="E27" s="62"/>
      <c r="F27" s="63"/>
      <c r="G27" s="45"/>
      <c r="H27" s="7"/>
      <c r="I27" s="7"/>
    </row>
    <row r="28" ht="13.55" customHeight="1">
      <c r="A28" s="58"/>
      <c r="B28" s="82"/>
      <c r="C28" s="66"/>
      <c r="D28" s="60"/>
      <c r="E28" s="62"/>
      <c r="F28" s="63"/>
      <c r="G28" s="45"/>
      <c r="H28" s="7"/>
      <c r="I28" s="7"/>
    </row>
    <row r="29" ht="13.55" customHeight="1">
      <c r="A29" s="58"/>
      <c r="B29" s="82"/>
      <c r="C29" s="60"/>
      <c r="D29" s="60"/>
      <c r="E29" s="62"/>
      <c r="F29" s="63"/>
      <c r="G29" s="45"/>
      <c r="H29" s="7"/>
      <c r="I29" s="7"/>
    </row>
    <row r="30" ht="13.55" customHeight="1">
      <c r="A30" s="58"/>
      <c r="B30" s="82"/>
      <c r="C30" s="66"/>
      <c r="D30" s="60"/>
      <c r="E30" s="62"/>
      <c r="F30" s="63"/>
      <c r="G30" s="45"/>
      <c r="H30" s="7"/>
      <c r="I30" s="7"/>
    </row>
    <row r="31" ht="13.55" customHeight="1">
      <c r="A31" s="58"/>
      <c r="B31" s="82"/>
      <c r="C31" s="66"/>
      <c r="D31" s="60"/>
      <c r="E31" s="62"/>
      <c r="F31" s="63"/>
      <c r="G31" s="45"/>
      <c r="H31" s="7"/>
      <c r="I31" s="7"/>
    </row>
    <row r="32" ht="13.55" customHeight="1">
      <c r="A32" s="58"/>
      <c r="B32" s="82"/>
      <c r="C32" s="66"/>
      <c r="D32" s="60"/>
      <c r="E32" s="62"/>
      <c r="F32" s="63"/>
      <c r="G32" s="45"/>
      <c r="H32" s="7"/>
      <c r="I32" s="7"/>
    </row>
    <row r="33" ht="13.55" customHeight="1">
      <c r="A33" s="58"/>
      <c r="B33" s="82"/>
      <c r="C33" s="66"/>
      <c r="D33" s="60"/>
      <c r="E33" s="62"/>
      <c r="F33" s="63"/>
      <c r="G33" s="45"/>
      <c r="H33" s="7"/>
      <c r="I33" s="7"/>
    </row>
    <row r="34" ht="13.55" customHeight="1">
      <c r="A34" s="58"/>
      <c r="B34" s="82"/>
      <c r="C34" s="66"/>
      <c r="D34" s="60"/>
      <c r="E34" s="62"/>
      <c r="F34" s="63"/>
      <c r="G34" s="45"/>
      <c r="H34" s="7"/>
      <c r="I34" s="7"/>
    </row>
    <row r="35" ht="13.55" customHeight="1">
      <c r="A35" s="58"/>
      <c r="B35" s="82"/>
      <c r="C35" s="66"/>
      <c r="D35" s="60"/>
      <c r="E35" s="62"/>
      <c r="F35" s="63"/>
      <c r="G35" s="45"/>
      <c r="H35" s="7"/>
      <c r="I35" s="7"/>
    </row>
    <row r="36" ht="13.55" customHeight="1">
      <c r="A36" s="58"/>
      <c r="B36" s="82"/>
      <c r="C36" s="66"/>
      <c r="D36" s="60"/>
      <c r="E36" s="62"/>
      <c r="F36" s="63"/>
      <c r="G36" s="45"/>
      <c r="H36" s="7"/>
      <c r="I36" s="7"/>
    </row>
    <row r="37" ht="13.55" customHeight="1">
      <c r="A37" s="58"/>
      <c r="B37" s="82"/>
      <c r="C37" s="66"/>
      <c r="D37" s="60"/>
      <c r="E37" s="62"/>
      <c r="F37" s="63"/>
      <c r="G37" s="45"/>
      <c r="H37" s="7"/>
      <c r="I37" s="7"/>
    </row>
    <row r="38" ht="13.55" customHeight="1">
      <c r="A38" s="58"/>
      <c r="B38" s="82"/>
      <c r="C38" s="66"/>
      <c r="D38" s="60"/>
      <c r="E38" s="62"/>
      <c r="F38" s="63"/>
      <c r="G38" s="45"/>
      <c r="H38" s="7"/>
      <c r="I38" s="7"/>
    </row>
    <row r="39" ht="13.55" customHeight="1">
      <c r="A39" s="58"/>
      <c r="B39" s="82"/>
      <c r="C39" s="66"/>
      <c r="D39" s="60"/>
      <c r="E39" s="62"/>
      <c r="F39" s="63"/>
      <c r="G39" s="45"/>
      <c r="H39" s="7"/>
      <c r="I39" s="7"/>
    </row>
    <row r="40" ht="13.55" customHeight="1">
      <c r="A40" s="83"/>
      <c r="B40" s="84"/>
      <c r="C40" s="85"/>
      <c r="D40" s="85"/>
      <c r="E40" s="74"/>
      <c r="F40" s="86"/>
      <c r="G40" s="45"/>
      <c r="H40" s="7"/>
      <c r="I40" s="7"/>
    </row>
    <row r="41" ht="13.55" customHeight="1">
      <c r="A41" s="87"/>
      <c r="B41" s="88"/>
      <c r="C41" s="89"/>
      <c r="D41" s="90"/>
      <c r="E41" s="91"/>
      <c r="F41" s="92"/>
      <c r="G41" s="45"/>
      <c r="H41" s="7"/>
      <c r="I41" s="7"/>
    </row>
    <row r="42" ht="13.55" customHeight="1">
      <c r="A42" t="s" s="93">
        <v>42</v>
      </c>
      <c r="B42" t="s" s="94">
        <v>43</v>
      </c>
      <c r="C42" s="95"/>
      <c r="D42" t="s" s="96">
        <v>44</v>
      </c>
      <c r="E42" s="97"/>
      <c r="F42" s="98">
        <f>SUM(F10:F41)</f>
        <v>0</v>
      </c>
      <c r="G42" s="99"/>
      <c r="H42" s="7"/>
      <c r="I42" s="7"/>
    </row>
    <row r="43" ht="13.55" customHeight="1">
      <c r="A43" s="100"/>
      <c r="B43" s="101"/>
      <c r="C43" s="102"/>
      <c r="D43" s="103"/>
      <c r="E43" s="104"/>
      <c r="F43" s="105"/>
      <c r="G43" s="99"/>
      <c r="H43" s="7"/>
      <c r="I43" s="7"/>
    </row>
  </sheetData>
  <mergeCells count="2">
    <mergeCell ref="A1:F1"/>
    <mergeCell ref="A2:F2"/>
  </mergeCells>
  <conditionalFormatting sqref="C5:C8 E5:F8">
    <cfRule type="cellIs" dxfId="0" priority="1" operator="lessThan" stopIfTrue="1">
      <formula>0</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G551"/>
  <sheetViews>
    <sheetView workbookViewId="0" showGridLines="0" defaultGridColor="1"/>
  </sheetViews>
  <sheetFormatPr defaultColWidth="8.83333" defaultRowHeight="15" customHeight="1" outlineLevelRow="0" outlineLevelCol="0"/>
  <cols>
    <col min="1" max="1" width="5.67188" style="106" customWidth="1"/>
    <col min="2" max="2" width="35.6719" style="106" customWidth="1"/>
    <col min="3" max="3" width="8.5" style="106" customWidth="1"/>
    <col min="4" max="4" width="7" style="106" customWidth="1"/>
    <col min="5" max="5" width="17.5" style="106" customWidth="1"/>
    <col min="6" max="6" width="21" style="106" customWidth="1"/>
    <col min="7" max="7" width="9.17188" style="106" customWidth="1"/>
    <col min="8" max="16384" width="8.85156" style="106" customWidth="1"/>
  </cols>
  <sheetData>
    <row r="1" ht="14.5" customHeight="1">
      <c r="A1" s="8"/>
      <c r="B1" s="8"/>
      <c r="C1" s="8"/>
      <c r="D1" s="107"/>
      <c r="E1" s="108"/>
      <c r="F1" s="108"/>
      <c r="G1" s="8"/>
    </row>
    <row r="2" ht="14.5" customHeight="1">
      <c r="A2" s="8"/>
      <c r="B2" s="8"/>
      <c r="C2" s="8"/>
      <c r="D2" s="107"/>
      <c r="E2" s="108"/>
      <c r="F2" s="108"/>
      <c r="G2" s="8"/>
    </row>
    <row r="3" ht="26.25" customHeight="1">
      <c r="A3" s="109"/>
      <c r="B3" s="109"/>
      <c r="C3" s="109"/>
      <c r="D3" s="110"/>
      <c r="E3" s="111"/>
      <c r="F3" s="111"/>
      <c r="G3" s="8"/>
    </row>
    <row r="4" ht="26.25" customHeight="1">
      <c r="A4" t="s" s="112">
        <v>46</v>
      </c>
      <c r="B4" s="113"/>
      <c r="C4" s="113"/>
      <c r="D4" s="113"/>
      <c r="E4" s="113"/>
      <c r="F4" s="114"/>
      <c r="G4" s="115"/>
    </row>
    <row r="5" ht="16.5" customHeight="1">
      <c r="A5" t="s" s="116">
        <v>47</v>
      </c>
      <c r="B5" t="s" s="117">
        <v>48</v>
      </c>
      <c r="C5" t="s" s="118">
        <v>49</v>
      </c>
      <c r="D5" t="s" s="118">
        <v>50</v>
      </c>
      <c r="E5" t="s" s="119">
        <v>51</v>
      </c>
      <c r="F5" t="s" s="119">
        <v>52</v>
      </c>
      <c r="G5" s="115"/>
    </row>
    <row r="6" ht="15.75" customHeight="1">
      <c r="A6" s="120">
        <v>1</v>
      </c>
      <c r="B6" t="s" s="121">
        <v>53</v>
      </c>
      <c r="C6" s="122"/>
      <c r="D6" s="123"/>
      <c r="E6" s="124"/>
      <c r="F6" s="125"/>
      <c r="G6" s="115"/>
    </row>
    <row r="7" ht="13.55" customHeight="1">
      <c r="A7" s="126">
        <v>1.1</v>
      </c>
      <c r="B7" t="s" s="127">
        <v>54</v>
      </c>
      <c r="C7" s="128"/>
      <c r="D7" s="129"/>
      <c r="E7" s="130"/>
      <c r="F7" s="131"/>
      <c r="G7" s="115"/>
    </row>
    <row r="8" ht="36.75" customHeight="1">
      <c r="A8" s="132"/>
      <c r="B8" t="s" s="133">
        <v>55</v>
      </c>
      <c r="C8" t="s" s="134">
        <v>56</v>
      </c>
      <c r="D8" s="129">
        <f>800*0.75</f>
        <v>600</v>
      </c>
      <c r="E8" s="130"/>
      <c r="F8" s="131">
        <f>E8*D8</f>
        <v>0</v>
      </c>
      <c r="G8" s="115"/>
    </row>
    <row r="9" ht="14.5" customHeight="1">
      <c r="A9" s="132"/>
      <c r="B9" s="132"/>
      <c r="C9" s="135"/>
      <c r="D9" s="129"/>
      <c r="E9" s="131"/>
      <c r="F9" s="131"/>
      <c r="G9" s="115"/>
    </row>
    <row r="10" ht="14.5" customHeight="1">
      <c r="A10" s="136">
        <v>1.2</v>
      </c>
      <c r="B10" t="s" s="127">
        <v>57</v>
      </c>
      <c r="C10" s="135"/>
      <c r="D10" s="129"/>
      <c r="E10" s="131"/>
      <c r="F10" s="131"/>
      <c r="G10" s="115"/>
    </row>
    <row r="11" ht="96" customHeight="1">
      <c r="A11" s="132"/>
      <c r="B11" t="s" s="65">
        <v>58</v>
      </c>
      <c r="C11" s="135"/>
      <c r="D11" s="129"/>
      <c r="E11" s="131"/>
      <c r="F11" s="131"/>
      <c r="G11" s="115"/>
    </row>
    <row r="12" ht="14.5" customHeight="1">
      <c r="A12" t="s" s="137">
        <v>59</v>
      </c>
      <c r="B12" t="s" s="65">
        <v>60</v>
      </c>
      <c r="C12" t="s" s="138">
        <v>56</v>
      </c>
      <c r="D12" s="129">
        <v>63</v>
      </c>
      <c r="E12" s="139"/>
      <c r="F12" s="131">
        <f>E12*D12</f>
        <v>0</v>
      </c>
      <c r="G12" s="115"/>
    </row>
    <row r="13" ht="14.5" customHeight="1">
      <c r="A13" s="140"/>
      <c r="B13" s="132"/>
      <c r="C13" s="135"/>
      <c r="D13" s="129"/>
      <c r="E13" s="131"/>
      <c r="F13" s="131"/>
      <c r="G13" s="115"/>
    </row>
    <row r="14" ht="14.5" customHeight="1">
      <c r="A14" t="s" s="137">
        <v>61</v>
      </c>
      <c r="B14" t="s" s="141">
        <v>62</v>
      </c>
      <c r="C14" s="135"/>
      <c r="D14" s="129"/>
      <c r="E14" s="131"/>
      <c r="F14" s="131"/>
      <c r="G14" s="115"/>
    </row>
    <row r="15" ht="24" customHeight="1">
      <c r="A15" t="s" s="137">
        <v>63</v>
      </c>
      <c r="B15" t="s" s="65">
        <v>64</v>
      </c>
      <c r="C15" t="s" s="142">
        <v>56</v>
      </c>
      <c r="D15" s="129">
        <v>9</v>
      </c>
      <c r="E15" s="139"/>
      <c r="F15" s="131">
        <f>E15*D15</f>
        <v>0</v>
      </c>
      <c r="G15" s="115"/>
    </row>
    <row r="16" ht="13.55" customHeight="1">
      <c r="A16" s="132"/>
      <c r="B16" s="143"/>
      <c r="C16" s="144"/>
      <c r="D16" s="129"/>
      <c r="E16" s="139"/>
      <c r="F16" s="131"/>
      <c r="G16" s="115"/>
    </row>
    <row r="17" ht="14.5" customHeight="1">
      <c r="A17" s="132"/>
      <c r="B17" s="145"/>
      <c r="C17" s="132"/>
      <c r="D17" s="129"/>
      <c r="E17" s="131"/>
      <c r="F17" s="131"/>
      <c r="G17" s="115"/>
    </row>
    <row r="18" ht="14.5" customHeight="1">
      <c r="A18" s="136">
        <v>1.3</v>
      </c>
      <c r="B18" t="s" s="127">
        <v>65</v>
      </c>
      <c r="C18" s="132"/>
      <c r="D18" s="129"/>
      <c r="E18" s="131"/>
      <c r="F18" s="131"/>
      <c r="G18" s="115"/>
    </row>
    <row r="19" ht="84.75" customHeight="1">
      <c r="A19" s="132"/>
      <c r="B19" t="s" s="146">
        <v>66</v>
      </c>
      <c r="C19" t="s" s="147">
        <v>56</v>
      </c>
      <c r="D19" s="148">
        <v>70</v>
      </c>
      <c r="E19" s="131"/>
      <c r="F19" s="131">
        <f>E19*D19</f>
        <v>0</v>
      </c>
      <c r="G19" s="115"/>
    </row>
    <row r="20" ht="14.5" customHeight="1">
      <c r="A20" s="132"/>
      <c r="B20" s="149"/>
      <c r="C20" s="135"/>
      <c r="D20" s="129"/>
      <c r="E20" s="131"/>
      <c r="F20" s="131"/>
      <c r="G20" s="115"/>
    </row>
    <row r="21" ht="36.75" customHeight="1">
      <c r="A21" s="150">
        <v>1.4</v>
      </c>
      <c r="B21" t="s" s="146">
        <v>67</v>
      </c>
      <c r="C21" t="s" s="147">
        <v>68</v>
      </c>
      <c r="D21" s="129">
        <v>320</v>
      </c>
      <c r="E21" s="131"/>
      <c r="F21" s="131">
        <f>E21*D21</f>
        <v>0</v>
      </c>
      <c r="G21" s="115"/>
    </row>
    <row r="22" ht="14.5" customHeight="1">
      <c r="A22" s="132"/>
      <c r="B22" s="149"/>
      <c r="C22" s="132"/>
      <c r="D22" s="129"/>
      <c r="E22" s="131"/>
      <c r="F22" s="131"/>
      <c r="G22" s="115"/>
    </row>
    <row r="23" ht="24" customHeight="1">
      <c r="A23" s="136">
        <v>1.5</v>
      </c>
      <c r="B23" t="s" s="65">
        <v>69</v>
      </c>
      <c r="C23" t="s" s="147">
        <v>56</v>
      </c>
      <c r="D23" s="129">
        <v>178</v>
      </c>
      <c r="E23" s="131"/>
      <c r="F23" s="131">
        <f>E23*D23</f>
        <v>0</v>
      </c>
      <c r="G23" s="115"/>
    </row>
    <row r="24" ht="14.5" customHeight="1">
      <c r="A24" s="132"/>
      <c r="B24" s="145"/>
      <c r="C24" s="135"/>
      <c r="D24" s="129"/>
      <c r="E24" s="131"/>
      <c r="F24" s="131"/>
      <c r="G24" s="115"/>
    </row>
    <row r="25" ht="14.5" customHeight="1">
      <c r="A25" s="135"/>
      <c r="B25" t="s" s="141">
        <v>70</v>
      </c>
      <c r="C25" s="135"/>
      <c r="D25" s="129"/>
      <c r="E25" s="131"/>
      <c r="F25" s="131"/>
      <c r="G25" s="115"/>
    </row>
    <row r="26" ht="14.9" customHeight="1">
      <c r="A26" s="136">
        <v>1.6</v>
      </c>
      <c r="B26" t="s" s="65">
        <v>71</v>
      </c>
      <c r="C26" t="s" s="147">
        <v>68</v>
      </c>
      <c r="D26" s="129">
        <v>300</v>
      </c>
      <c r="E26" s="131"/>
      <c r="F26" s="131">
        <f>E26*D26</f>
        <v>0</v>
      </c>
      <c r="G26" s="115"/>
    </row>
    <row r="27" ht="14.5" customHeight="1">
      <c r="A27" s="135"/>
      <c r="B27" s="68"/>
      <c r="C27" s="135"/>
      <c r="D27" s="129"/>
      <c r="E27" s="131"/>
      <c r="F27" s="131"/>
      <c r="G27" s="115"/>
    </row>
    <row r="28" ht="14.5" customHeight="1">
      <c r="A28" s="135"/>
      <c r="B28" s="145"/>
      <c r="C28" s="135"/>
      <c r="D28" s="129"/>
      <c r="E28" s="131"/>
      <c r="F28" s="131"/>
      <c r="G28" s="115"/>
    </row>
    <row r="29" ht="13.55" customHeight="1">
      <c r="A29" s="136">
        <v>1.7</v>
      </c>
      <c r="B29" t="s" s="127">
        <v>72</v>
      </c>
      <c r="C29" s="128"/>
      <c r="D29" s="129"/>
      <c r="E29" s="130"/>
      <c r="F29" s="131"/>
      <c r="G29" s="115"/>
    </row>
    <row r="30" ht="13.55" customHeight="1">
      <c r="A30" t="s" s="147">
        <v>73</v>
      </c>
      <c r="B30" t="s" s="127">
        <v>74</v>
      </c>
      <c r="C30" s="128"/>
      <c r="D30" s="129"/>
      <c r="E30" s="130"/>
      <c r="F30" s="131"/>
      <c r="G30" s="115"/>
    </row>
    <row r="31" ht="52.6" customHeight="1">
      <c r="A31" t="s" s="147">
        <v>75</v>
      </c>
      <c r="B31" t="s" s="146">
        <v>76</v>
      </c>
      <c r="C31" s="128"/>
      <c r="D31" s="129"/>
      <c r="E31" s="130"/>
      <c r="F31" s="131">
        <f>E31*D31</f>
        <v>0</v>
      </c>
      <c r="G31" s="115"/>
    </row>
    <row r="32" ht="13.55" customHeight="1">
      <c r="A32" t="s" s="147">
        <v>63</v>
      </c>
      <c r="B32" t="s" s="151">
        <v>77</v>
      </c>
      <c r="C32" t="s" s="152">
        <v>56</v>
      </c>
      <c r="D32" s="129">
        <v>10</v>
      </c>
      <c r="E32" s="130"/>
      <c r="F32" s="131">
        <f>E32*D32</f>
        <v>0</v>
      </c>
      <c r="G32" s="115"/>
    </row>
    <row r="33" ht="13.55" customHeight="1">
      <c r="A33" t="s" s="147">
        <v>78</v>
      </c>
      <c r="B33" t="s" s="151">
        <v>79</v>
      </c>
      <c r="C33" t="s" s="152">
        <v>56</v>
      </c>
      <c r="D33" s="129">
        <v>9</v>
      </c>
      <c r="E33" s="130"/>
      <c r="F33" s="131">
        <f>E33*D33</f>
        <v>0</v>
      </c>
      <c r="G33" s="115"/>
    </row>
    <row r="34" ht="24.75" customHeight="1">
      <c r="A34" t="s" s="147">
        <v>80</v>
      </c>
      <c r="B34" t="s" s="146">
        <v>81</v>
      </c>
      <c r="C34" t="s" s="152">
        <v>56</v>
      </c>
      <c r="D34" s="129">
        <v>35</v>
      </c>
      <c r="E34" s="130"/>
      <c r="F34" s="131">
        <f>E34*D34</f>
        <v>0</v>
      </c>
      <c r="G34" s="115"/>
    </row>
    <row r="35" ht="13.55" customHeight="1">
      <c r="A35" s="132"/>
      <c r="B35" s="153"/>
      <c r="C35" s="154"/>
      <c r="D35" s="129"/>
      <c r="E35" s="130"/>
      <c r="F35" s="131"/>
      <c r="G35" s="115"/>
    </row>
    <row r="36" ht="13.55" customHeight="1">
      <c r="A36" s="132"/>
      <c r="B36" s="153"/>
      <c r="C36" s="128"/>
      <c r="D36" s="129"/>
      <c r="E36" s="130"/>
      <c r="F36" s="131"/>
      <c r="G36" s="115"/>
    </row>
    <row r="37" ht="13.55" customHeight="1">
      <c r="A37" t="s" s="147">
        <v>82</v>
      </c>
      <c r="B37" t="s" s="127">
        <v>83</v>
      </c>
      <c r="C37" s="128"/>
      <c r="D37" s="129"/>
      <c r="E37" s="130"/>
      <c r="F37" s="131"/>
      <c r="G37" s="115"/>
    </row>
    <row r="38" ht="52.6" customHeight="1">
      <c r="A38" s="132"/>
      <c r="B38" t="s" s="65">
        <v>84</v>
      </c>
      <c r="C38" s="128"/>
      <c r="D38" s="129"/>
      <c r="E38" s="130"/>
      <c r="F38" s="131"/>
      <c r="G38" s="115"/>
    </row>
    <row r="39" ht="14.5" customHeight="1">
      <c r="A39" s="132"/>
      <c r="B39" t="s" s="155">
        <v>85</v>
      </c>
      <c r="C39" s="132"/>
      <c r="D39" s="129"/>
      <c r="E39" s="131"/>
      <c r="F39" s="131"/>
      <c r="G39" s="115"/>
    </row>
    <row r="40" ht="13.55" customHeight="1">
      <c r="A40" t="s" s="147">
        <v>63</v>
      </c>
      <c r="B40" t="s" s="65">
        <v>86</v>
      </c>
      <c r="C40" t="s" s="152">
        <v>56</v>
      </c>
      <c r="D40" s="129">
        <v>9.800000000000001</v>
      </c>
      <c r="E40" s="130"/>
      <c r="F40" s="131">
        <f>E40*D40</f>
        <v>0</v>
      </c>
      <c r="G40" s="115"/>
    </row>
    <row r="41" ht="24" customHeight="1">
      <c r="A41" t="s" s="147">
        <v>78</v>
      </c>
      <c r="B41" t="s" s="65">
        <v>87</v>
      </c>
      <c r="C41" t="s" s="152">
        <v>56</v>
      </c>
      <c r="D41" s="129">
        <f>0.24*0.4*39*1.4</f>
        <v>5.2416</v>
      </c>
      <c r="E41" s="130"/>
      <c r="F41" s="131">
        <f>E41*D41</f>
        <v>0</v>
      </c>
      <c r="G41" s="115"/>
    </row>
    <row r="42" ht="13.55" customHeight="1">
      <c r="A42" s="132"/>
      <c r="B42" s="68"/>
      <c r="C42" s="154"/>
      <c r="D42" s="129"/>
      <c r="E42" s="130"/>
      <c r="F42" s="131"/>
      <c r="G42" s="115"/>
    </row>
    <row r="43" ht="13.55" customHeight="1">
      <c r="A43" s="136">
        <v>1.8</v>
      </c>
      <c r="B43" t="s" s="127">
        <v>88</v>
      </c>
      <c r="C43" s="128"/>
      <c r="D43" s="129"/>
      <c r="E43" s="130"/>
      <c r="F43" s="131"/>
      <c r="G43" s="115"/>
    </row>
    <row r="44" ht="112.6" customHeight="1">
      <c r="A44" t="s" s="147">
        <v>89</v>
      </c>
      <c r="B44" t="s" s="65">
        <v>90</v>
      </c>
      <c r="C44" s="128"/>
      <c r="D44" s="129"/>
      <c r="E44" s="130"/>
      <c r="F44" s="131"/>
      <c r="G44" s="115"/>
    </row>
    <row r="45" ht="13.55" customHeight="1">
      <c r="A45" s="132"/>
      <c r="B45" s="153"/>
      <c r="C45" s="128"/>
      <c r="D45" s="129"/>
      <c r="E45" s="130"/>
      <c r="F45" s="131"/>
      <c r="G45" s="115"/>
    </row>
    <row r="46" ht="14.5" customHeight="1">
      <c r="A46" t="s" s="147">
        <v>91</v>
      </c>
      <c r="B46" t="s" s="151">
        <v>92</v>
      </c>
      <c r="C46" t="s" s="134">
        <v>93</v>
      </c>
      <c r="D46" s="129">
        <v>246</v>
      </c>
      <c r="E46" s="131"/>
      <c r="F46" s="131">
        <f>E46*D46</f>
        <v>0</v>
      </c>
      <c r="G46" s="115"/>
    </row>
    <row r="47" ht="14.5" customHeight="1">
      <c r="A47" t="s" s="147">
        <v>94</v>
      </c>
      <c r="B47" t="s" s="151">
        <v>95</v>
      </c>
      <c r="C47" t="s" s="134">
        <v>93</v>
      </c>
      <c r="D47" s="129">
        <v>164</v>
      </c>
      <c r="E47" s="131"/>
      <c r="F47" s="131">
        <f>E47*D47</f>
        <v>0</v>
      </c>
      <c r="G47" s="115"/>
    </row>
    <row r="48" ht="14.5" customHeight="1">
      <c r="A48" t="s" s="147">
        <v>96</v>
      </c>
      <c r="B48" t="s" s="151">
        <v>97</v>
      </c>
      <c r="C48" t="s" s="134">
        <v>93</v>
      </c>
      <c r="D48" s="129">
        <f>52.434375*1.3*12</f>
        <v>817.9762500000001</v>
      </c>
      <c r="E48" s="131"/>
      <c r="F48" s="131">
        <f>E48*D48</f>
        <v>0</v>
      </c>
      <c r="G48" s="115"/>
    </row>
    <row r="49" ht="14.5" customHeight="1">
      <c r="A49" t="s" s="147">
        <v>98</v>
      </c>
      <c r="B49" t="s" s="151">
        <v>99</v>
      </c>
      <c r="C49" t="s" s="134">
        <v>93</v>
      </c>
      <c r="D49" s="129">
        <v>300</v>
      </c>
      <c r="E49" s="131"/>
      <c r="F49" s="131">
        <f>E49*D49</f>
        <v>0</v>
      </c>
      <c r="G49" s="115"/>
    </row>
    <row r="50" ht="13.55" customHeight="1">
      <c r="A50" t="s" s="147">
        <v>100</v>
      </c>
      <c r="B50" t="s" s="146">
        <v>101</v>
      </c>
      <c r="C50" t="s" s="134">
        <v>93</v>
      </c>
      <c r="D50" s="129">
        <v>800</v>
      </c>
      <c r="E50" s="130"/>
      <c r="F50" s="131">
        <f>E50*D50</f>
        <v>0</v>
      </c>
      <c r="G50" s="115"/>
    </row>
    <row r="51" ht="13.55" customHeight="1">
      <c r="A51" t="s" s="147">
        <v>102</v>
      </c>
      <c r="B51" t="s" s="146">
        <v>103</v>
      </c>
      <c r="C51" t="s" s="134">
        <v>104</v>
      </c>
      <c r="D51" s="129">
        <v>275</v>
      </c>
      <c r="E51" s="130"/>
      <c r="F51" s="131">
        <f>E51*D51</f>
        <v>0</v>
      </c>
      <c r="G51" s="115"/>
    </row>
    <row r="52" ht="13.55" customHeight="1">
      <c r="A52" s="132"/>
      <c r="B52" s="156"/>
      <c r="C52" s="128"/>
      <c r="D52" s="129"/>
      <c r="E52" s="130"/>
      <c r="F52" s="131"/>
      <c r="G52" s="115"/>
    </row>
    <row r="53" ht="13.55" customHeight="1">
      <c r="A53" t="s" s="147">
        <v>105</v>
      </c>
      <c r="B53" t="s" s="157">
        <v>106</v>
      </c>
      <c r="C53" s="128"/>
      <c r="D53" s="129"/>
      <c r="E53" s="130"/>
      <c r="F53" s="131"/>
      <c r="G53" s="115"/>
    </row>
    <row r="54" ht="13.55" customHeight="1">
      <c r="A54" t="s" s="147">
        <v>107</v>
      </c>
      <c r="B54" t="s" s="65">
        <v>108</v>
      </c>
      <c r="C54" t="s" s="134">
        <v>104</v>
      </c>
      <c r="D54" s="129">
        <v>10</v>
      </c>
      <c r="E54" s="130"/>
      <c r="F54" s="131">
        <f>E54*D54</f>
        <v>0</v>
      </c>
      <c r="G54" s="115"/>
    </row>
    <row r="55" ht="13.55" customHeight="1">
      <c r="A55" t="s" s="147">
        <v>109</v>
      </c>
      <c r="B55" t="s" s="65">
        <v>110</v>
      </c>
      <c r="C55" t="s" s="134">
        <v>104</v>
      </c>
      <c r="D55" s="129">
        <v>13.185</v>
      </c>
      <c r="E55" s="130"/>
      <c r="F55" s="131">
        <f>E55*D55</f>
        <v>0</v>
      </c>
      <c r="G55" s="115"/>
    </row>
    <row r="56" ht="13.55" customHeight="1">
      <c r="A56" s="132"/>
      <c r="B56" s="158"/>
      <c r="C56" s="128"/>
      <c r="D56" s="129"/>
      <c r="E56" s="130"/>
      <c r="F56" s="131"/>
      <c r="G56" s="115"/>
    </row>
    <row r="57" ht="13.55" customHeight="1">
      <c r="A57" s="132"/>
      <c r="B57" s="156"/>
      <c r="C57" s="128"/>
      <c r="D57" s="129"/>
      <c r="E57" s="130"/>
      <c r="F57" s="131"/>
      <c r="G57" s="115"/>
    </row>
    <row r="58" ht="13.55" customHeight="1">
      <c r="A58" t="s" s="147">
        <v>111</v>
      </c>
      <c r="B58" t="s" s="157">
        <v>70</v>
      </c>
      <c r="C58" s="128"/>
      <c r="D58" s="129"/>
      <c r="E58" s="130"/>
      <c r="F58" s="131"/>
      <c r="G58" s="115"/>
    </row>
    <row r="59" ht="13.55" customHeight="1">
      <c r="A59" t="s" s="147">
        <v>112</v>
      </c>
      <c r="B59" t="s" s="65">
        <v>71</v>
      </c>
      <c r="C59" t="s" s="134">
        <v>104</v>
      </c>
      <c r="D59" s="129">
        <v>296.52</v>
      </c>
      <c r="E59" s="130"/>
      <c r="F59" s="131">
        <f>E59*D59</f>
        <v>0</v>
      </c>
      <c r="G59" s="115"/>
    </row>
    <row r="60" ht="13.55" customHeight="1">
      <c r="A60" s="132"/>
      <c r="B60" s="68"/>
      <c r="C60" s="128"/>
      <c r="D60" s="129"/>
      <c r="E60" s="130"/>
      <c r="F60" s="131"/>
      <c r="G60" s="115"/>
    </row>
    <row r="61" ht="13.55" customHeight="1">
      <c r="A61" s="136">
        <v>1.9</v>
      </c>
      <c r="B61" t="s" s="157">
        <v>113</v>
      </c>
      <c r="C61" s="128"/>
      <c r="D61" s="129"/>
      <c r="E61" s="130"/>
      <c r="F61" s="131"/>
      <c r="G61" s="115"/>
    </row>
    <row r="62" ht="42.6" customHeight="1">
      <c r="A62" t="s" s="147">
        <v>114</v>
      </c>
      <c r="B62" t="s" s="159">
        <v>115</v>
      </c>
      <c r="C62" t="s" s="134">
        <v>104</v>
      </c>
      <c r="D62" s="129">
        <v>190</v>
      </c>
      <c r="E62" s="130"/>
      <c r="F62" s="131">
        <f>E62*D62</f>
        <v>0</v>
      </c>
      <c r="G62" s="115"/>
    </row>
    <row r="63" ht="42.6" customHeight="1">
      <c r="A63" t="s" s="147">
        <v>116</v>
      </c>
      <c r="B63" t="s" s="160">
        <v>117</v>
      </c>
      <c r="C63" t="s" s="134">
        <v>104</v>
      </c>
      <c r="D63" s="129">
        <v>13</v>
      </c>
      <c r="E63" s="130"/>
      <c r="F63" s="131">
        <f>E63*D63</f>
        <v>0</v>
      </c>
      <c r="G63" s="115"/>
    </row>
    <row r="64" ht="14.5" customHeight="1">
      <c r="A64" s="132"/>
      <c r="B64" t="s" s="161">
        <v>118</v>
      </c>
      <c r="C64" s="132"/>
      <c r="D64" s="129"/>
      <c r="E64" s="131"/>
      <c r="F64" s="162">
        <f>SUM(F8:F62)</f>
        <v>0</v>
      </c>
      <c r="G64" s="115"/>
    </row>
    <row r="65" ht="14.5" customHeight="1">
      <c r="A65" s="163"/>
      <c r="B65" s="164"/>
      <c r="C65" s="132"/>
      <c r="D65" s="129"/>
      <c r="E65" s="131"/>
      <c r="F65" s="131"/>
      <c r="G65" s="115"/>
    </row>
    <row r="66" ht="14.5" customHeight="1">
      <c r="A66" s="165">
        <v>2</v>
      </c>
      <c r="B66" t="s" s="166">
        <v>119</v>
      </c>
      <c r="C66" s="132"/>
      <c r="D66" s="129"/>
      <c r="E66" s="131"/>
      <c r="F66" s="131"/>
      <c r="G66" s="115"/>
    </row>
    <row r="67" ht="15.75" customHeight="1">
      <c r="A67" s="167"/>
      <c r="B67" s="168"/>
      <c r="C67" s="132"/>
      <c r="D67" s="129"/>
      <c r="E67" s="131"/>
      <c r="F67" s="131"/>
      <c r="G67" s="115"/>
    </row>
    <row r="68" ht="24" customHeight="1">
      <c r="A68" s="136">
        <v>2.1</v>
      </c>
      <c r="B68" t="s" s="157">
        <v>113</v>
      </c>
      <c r="C68" s="132"/>
      <c r="D68" s="129"/>
      <c r="E68" s="131"/>
      <c r="F68" s="131"/>
      <c r="G68" s="115"/>
    </row>
    <row r="69" ht="42.6" customHeight="1">
      <c r="A69" t="s" s="147">
        <v>120</v>
      </c>
      <c r="B69" t="s" s="65">
        <v>121</v>
      </c>
      <c r="C69" s="132"/>
      <c r="D69" s="129"/>
      <c r="E69" s="131"/>
      <c r="F69" s="131"/>
      <c r="G69" s="115"/>
    </row>
    <row r="70" ht="14.5" customHeight="1">
      <c r="A70" s="132"/>
      <c r="B70" s="68"/>
      <c r="C70" s="132"/>
      <c r="D70" s="129"/>
      <c r="E70" s="131"/>
      <c r="F70" s="131"/>
      <c r="G70" s="115"/>
    </row>
    <row r="71" ht="24" customHeight="1">
      <c r="A71" t="s" s="147">
        <v>63</v>
      </c>
      <c r="B71" t="s" s="65">
        <v>122</v>
      </c>
      <c r="C71" t="s" s="138">
        <v>104</v>
      </c>
      <c r="D71" s="129">
        <v>490.482</v>
      </c>
      <c r="E71" s="131"/>
      <c r="F71" s="131">
        <f>E71*D71</f>
        <v>0</v>
      </c>
      <c r="G71" s="115"/>
    </row>
    <row r="72" ht="22.6" customHeight="1">
      <c r="A72" t="s" s="147">
        <v>123</v>
      </c>
      <c r="B72" t="s" s="65">
        <v>124</v>
      </c>
      <c r="C72" t="s" s="138">
        <v>104</v>
      </c>
      <c r="D72" s="129">
        <v>81</v>
      </c>
      <c r="E72" s="131"/>
      <c r="F72" s="131">
        <f>E72*D72</f>
        <v>0</v>
      </c>
      <c r="G72" s="115"/>
    </row>
    <row r="73" ht="14.5" customHeight="1">
      <c r="A73" s="132"/>
      <c r="B73" s="68"/>
      <c r="C73" s="132"/>
      <c r="D73" s="129"/>
      <c r="E73" s="131"/>
      <c r="F73" s="131"/>
      <c r="G73" s="115"/>
    </row>
    <row r="74" ht="14.5" customHeight="1">
      <c r="A74" s="136">
        <v>2.2</v>
      </c>
      <c r="B74" t="s" s="157">
        <v>72</v>
      </c>
      <c r="C74" s="132"/>
      <c r="D74" s="129"/>
      <c r="E74" s="131"/>
      <c r="F74" s="131"/>
      <c r="G74" s="115"/>
    </row>
    <row r="75" ht="42.6" customHeight="1">
      <c r="A75" s="132"/>
      <c r="B75" t="s" s="65">
        <v>125</v>
      </c>
      <c r="C75" s="132"/>
      <c r="D75" s="129"/>
      <c r="E75" s="131"/>
      <c r="F75" s="131"/>
      <c r="G75" s="115"/>
    </row>
    <row r="76" ht="14.5" customHeight="1">
      <c r="A76" s="132"/>
      <c r="B76" s="158"/>
      <c r="C76" s="132"/>
      <c r="D76" s="129"/>
      <c r="E76" s="131"/>
      <c r="F76" s="131"/>
      <c r="G76" s="115"/>
    </row>
    <row r="77" ht="24" customHeight="1">
      <c r="A77" t="s" s="147">
        <v>126</v>
      </c>
      <c r="B77" t="s" s="65">
        <v>127</v>
      </c>
      <c r="C77" t="s" s="152">
        <v>56</v>
      </c>
      <c r="D77" s="129">
        <v>5</v>
      </c>
      <c r="E77" s="130"/>
      <c r="F77" s="131">
        <f>E77*D77</f>
        <v>0</v>
      </c>
      <c r="G77" s="115"/>
    </row>
    <row r="78" ht="24" customHeight="1">
      <c r="A78" t="s" s="147">
        <v>128</v>
      </c>
      <c r="B78" t="s" s="65">
        <v>129</v>
      </c>
      <c r="C78" t="s" s="134">
        <v>56</v>
      </c>
      <c r="D78" s="129">
        <v>13.29048</v>
      </c>
      <c r="E78" s="130"/>
      <c r="F78" s="131">
        <f>E78*D78</f>
        <v>0</v>
      </c>
      <c r="G78" s="115"/>
    </row>
    <row r="79" ht="22.6" customHeight="1">
      <c r="A79" t="s" s="147">
        <v>130</v>
      </c>
      <c r="B79" t="s" s="65">
        <v>131</v>
      </c>
      <c r="C79" t="s" s="134">
        <v>56</v>
      </c>
      <c r="D79" s="129">
        <v>1.1</v>
      </c>
      <c r="E79" s="130"/>
      <c r="F79" s="131">
        <f>E79*D79</f>
        <v>0</v>
      </c>
      <c r="G79" s="115"/>
    </row>
    <row r="80" ht="14.5" customHeight="1">
      <c r="A80" s="132"/>
      <c r="B80" s="132"/>
      <c r="C80" s="135"/>
      <c r="D80" s="129"/>
      <c r="E80" s="131"/>
      <c r="F80" s="131"/>
      <c r="G80" s="115"/>
    </row>
    <row r="81" ht="14.5" customHeight="1">
      <c r="A81" s="136">
        <v>2.3</v>
      </c>
      <c r="B81" t="s" s="169">
        <v>132</v>
      </c>
      <c r="C81" s="132"/>
      <c r="D81" s="129"/>
      <c r="E81" s="131"/>
      <c r="F81" s="131"/>
      <c r="G81" s="115"/>
    </row>
    <row r="82" ht="14.5" customHeight="1">
      <c r="A82" s="132"/>
      <c r="B82" s="132"/>
      <c r="C82" s="132"/>
      <c r="D82" s="129"/>
      <c r="E82" s="131"/>
      <c r="F82" s="131"/>
      <c r="G82" s="115"/>
    </row>
    <row r="83" ht="14.5" customHeight="1">
      <c r="A83" t="s" s="147">
        <v>133</v>
      </c>
      <c r="B83" t="s" s="169">
        <v>134</v>
      </c>
      <c r="C83" s="132"/>
      <c r="D83" s="129"/>
      <c r="E83" s="131"/>
      <c r="F83" s="131"/>
      <c r="G83" s="115"/>
    </row>
    <row r="84" ht="14.5" customHeight="1">
      <c r="A84" t="s" s="147">
        <v>135</v>
      </c>
      <c r="B84" t="s" s="65">
        <v>136</v>
      </c>
      <c r="C84" t="s" s="147">
        <v>93</v>
      </c>
      <c r="D84" s="129">
        <v>893</v>
      </c>
      <c r="E84" s="131"/>
      <c r="F84" s="131">
        <f>E84*D84</f>
        <v>0</v>
      </c>
      <c r="G84" s="115"/>
    </row>
    <row r="85" ht="14.5" customHeight="1">
      <c r="A85" t="s" s="147">
        <v>137</v>
      </c>
      <c r="B85" t="s" s="65">
        <v>138</v>
      </c>
      <c r="C85" t="s" s="147">
        <v>93</v>
      </c>
      <c r="D85" s="129">
        <v>633</v>
      </c>
      <c r="E85" s="131"/>
      <c r="F85" s="131">
        <f>E85*D85</f>
        <v>0</v>
      </c>
      <c r="G85" s="115"/>
    </row>
    <row r="86" ht="14.5" customHeight="1">
      <c r="A86" s="132"/>
      <c r="B86" s="68"/>
      <c r="C86" s="132"/>
      <c r="D86" s="129"/>
      <c r="E86" s="131"/>
      <c r="F86" s="131"/>
      <c r="G86" s="115"/>
    </row>
    <row r="87" ht="14.5" customHeight="1">
      <c r="A87" t="s" s="147">
        <v>139</v>
      </c>
      <c r="B87" t="s" s="169">
        <v>140</v>
      </c>
      <c r="C87" s="132"/>
      <c r="D87" s="129"/>
      <c r="E87" s="131"/>
      <c r="F87" s="131"/>
      <c r="G87" s="115"/>
    </row>
    <row r="88" ht="14.5" customHeight="1">
      <c r="A88" t="s" s="147">
        <v>141</v>
      </c>
      <c r="B88" t="s" s="65">
        <v>142</v>
      </c>
      <c r="C88" t="s" s="147">
        <v>93</v>
      </c>
      <c r="D88" s="129">
        <v>800</v>
      </c>
      <c r="E88" s="131"/>
      <c r="F88" s="131">
        <f>E88*D88</f>
        <v>0</v>
      </c>
      <c r="G88" s="115"/>
    </row>
    <row r="89" ht="14.5" customHeight="1">
      <c r="A89" t="s" s="147">
        <v>143</v>
      </c>
      <c r="B89" t="s" s="65">
        <v>144</v>
      </c>
      <c r="C89" t="s" s="147">
        <v>93</v>
      </c>
      <c r="D89" s="129">
        <v>486</v>
      </c>
      <c r="E89" s="131"/>
      <c r="F89" s="131">
        <f>E89*D89</f>
        <v>0</v>
      </c>
      <c r="G89" s="115"/>
    </row>
    <row r="90" ht="14.5" customHeight="1">
      <c r="A90" s="132"/>
      <c r="B90" s="68"/>
      <c r="C90" s="132"/>
      <c r="D90" s="129"/>
      <c r="E90" s="131"/>
      <c r="F90" s="131"/>
      <c r="G90" s="115"/>
    </row>
    <row r="91" ht="13.55" customHeight="1">
      <c r="A91" t="s" s="147">
        <v>145</v>
      </c>
      <c r="B91" t="s" s="157">
        <v>106</v>
      </c>
      <c r="C91" s="128"/>
      <c r="D91" s="129"/>
      <c r="E91" s="130"/>
      <c r="F91" s="131"/>
      <c r="G91" s="115"/>
    </row>
    <row r="92" ht="13.55" customHeight="1">
      <c r="A92" t="s" s="147">
        <v>146</v>
      </c>
      <c r="B92" t="s" s="65">
        <v>147</v>
      </c>
      <c r="C92" t="s" s="134">
        <v>104</v>
      </c>
      <c r="D92" s="129">
        <v>18</v>
      </c>
      <c r="E92" s="130"/>
      <c r="F92" s="131">
        <f>E92*D92</f>
        <v>0</v>
      </c>
      <c r="G92" s="115"/>
    </row>
    <row r="93" ht="14.5" customHeight="1">
      <c r="A93" s="132"/>
      <c r="B93" s="170"/>
      <c r="C93" s="132"/>
      <c r="D93" s="129"/>
      <c r="E93" s="131"/>
      <c r="F93" s="131"/>
      <c r="G93" s="115"/>
    </row>
    <row r="94" ht="14.5" customHeight="1">
      <c r="A94" s="132"/>
      <c r="B94" t="s" s="161">
        <v>118</v>
      </c>
      <c r="C94" s="115"/>
      <c r="D94" s="107"/>
      <c r="E94" s="171"/>
      <c r="F94" s="162">
        <f>SUM(F68:F93)</f>
        <v>0</v>
      </c>
      <c r="G94" s="115"/>
    </row>
    <row r="95" ht="15.75" customHeight="1">
      <c r="A95" s="136">
        <v>3</v>
      </c>
      <c r="B95" t="s" s="172">
        <v>148</v>
      </c>
      <c r="C95" s="173"/>
      <c r="D95" s="129"/>
      <c r="E95" s="131"/>
      <c r="F95" s="131"/>
      <c r="G95" s="115"/>
    </row>
    <row r="96" ht="15.75" customHeight="1">
      <c r="A96" s="132"/>
      <c r="B96" s="174"/>
      <c r="C96" s="173"/>
      <c r="D96" s="129"/>
      <c r="E96" s="131"/>
      <c r="F96" s="131"/>
      <c r="G96" s="115"/>
    </row>
    <row r="97" ht="62.6" customHeight="1">
      <c r="A97" s="136">
        <v>3.1</v>
      </c>
      <c r="B97" t="s" s="175">
        <v>149</v>
      </c>
      <c r="C97" t="s" s="176">
        <v>150</v>
      </c>
      <c r="D97" s="129">
        <v>4</v>
      </c>
      <c r="E97" s="131"/>
      <c r="F97" s="131">
        <f>E97*D97</f>
        <v>0</v>
      </c>
      <c r="G97" s="115"/>
    </row>
    <row r="98" ht="52.6" customHeight="1">
      <c r="A98" s="136">
        <v>3.2</v>
      </c>
      <c r="B98" t="s" s="177">
        <v>151</v>
      </c>
      <c r="C98" t="s" s="176">
        <v>150</v>
      </c>
      <c r="D98" s="129">
        <v>3</v>
      </c>
      <c r="E98" s="131"/>
      <c r="F98" s="131">
        <f>E98*D98</f>
        <v>0</v>
      </c>
      <c r="G98" s="115"/>
    </row>
    <row r="99" ht="62.6" customHeight="1">
      <c r="A99" s="136">
        <v>3.3</v>
      </c>
      <c r="B99" t="s" s="177">
        <v>152</v>
      </c>
      <c r="C99" t="s" s="147">
        <v>153</v>
      </c>
      <c r="D99" s="129">
        <v>3</v>
      </c>
      <c r="E99" s="131"/>
      <c r="F99" s="131">
        <f>E99*D99</f>
        <v>0</v>
      </c>
      <c r="G99" s="115"/>
    </row>
    <row r="100" ht="14.5" customHeight="1">
      <c r="A100" s="136">
        <v>3.4</v>
      </c>
      <c r="B100" t="s" s="178">
        <v>154</v>
      </c>
      <c r="C100" s="132"/>
      <c r="D100" s="129"/>
      <c r="E100" s="131"/>
      <c r="F100" s="131"/>
      <c r="G100" s="115"/>
    </row>
    <row r="101" ht="42.6" customHeight="1">
      <c r="A101" t="s" s="147">
        <v>155</v>
      </c>
      <c r="B101" t="s" s="177">
        <v>156</v>
      </c>
      <c r="C101" t="s" s="179">
        <v>93</v>
      </c>
      <c r="D101" s="129">
        <v>20</v>
      </c>
      <c r="E101" s="131"/>
      <c r="F101" s="131">
        <f>E101*D101</f>
        <v>0</v>
      </c>
      <c r="G101" s="115"/>
    </row>
    <row r="102" ht="24" customHeight="1">
      <c r="A102" t="s" s="147">
        <v>157</v>
      </c>
      <c r="B102" t="s" s="180">
        <v>158</v>
      </c>
      <c r="C102" t="s" s="181">
        <v>159</v>
      </c>
      <c r="D102" s="129">
        <v>8</v>
      </c>
      <c r="E102" s="131"/>
      <c r="F102" s="131">
        <f>E102*D102</f>
        <v>0</v>
      </c>
      <c r="G102" s="115"/>
    </row>
    <row r="103" ht="22.6" customHeight="1">
      <c r="A103" t="s" s="147">
        <v>160</v>
      </c>
      <c r="B103" t="s" s="69">
        <v>161</v>
      </c>
      <c r="C103" t="s" s="181">
        <v>159</v>
      </c>
      <c r="D103" s="129">
        <v>20</v>
      </c>
      <c r="E103" s="131"/>
      <c r="F103" s="131">
        <f>E103*D103</f>
        <v>0</v>
      </c>
      <c r="G103" s="115"/>
    </row>
    <row r="104" ht="15.75" customHeight="1">
      <c r="A104" s="132"/>
      <c r="B104" s="182"/>
      <c r="C104" s="183"/>
      <c r="D104" s="129"/>
      <c r="E104" s="131"/>
      <c r="F104" s="131"/>
      <c r="G104" s="115"/>
    </row>
    <row r="105" ht="112.6" customHeight="1">
      <c r="A105" t="s" s="147">
        <v>162</v>
      </c>
      <c r="B105" t="s" s="184">
        <v>163</v>
      </c>
      <c r="C105" s="185"/>
      <c r="D105" s="129"/>
      <c r="E105" s="131"/>
      <c r="F105" s="131"/>
      <c r="G105" s="115"/>
    </row>
    <row r="106" ht="15.75" customHeight="1">
      <c r="A106" s="132"/>
      <c r="B106" t="s" s="184">
        <v>164</v>
      </c>
      <c r="C106" t="s" s="179">
        <v>93</v>
      </c>
      <c r="D106" s="129">
        <v>250</v>
      </c>
      <c r="E106" s="131"/>
      <c r="F106" s="131">
        <f>D106*E106</f>
        <v>0</v>
      </c>
      <c r="G106" s="115"/>
    </row>
    <row r="107" ht="15.75" customHeight="1">
      <c r="A107" s="132"/>
      <c r="B107" s="186"/>
      <c r="C107" s="183"/>
      <c r="D107" s="129"/>
      <c r="E107" s="131"/>
      <c r="F107" s="131"/>
      <c r="G107" s="115"/>
    </row>
    <row r="108" ht="15.75" customHeight="1">
      <c r="A108" t="s" s="147">
        <v>165</v>
      </c>
      <c r="B108" t="s" s="187">
        <v>106</v>
      </c>
      <c r="C108" s="183"/>
      <c r="D108" s="129"/>
      <c r="E108" s="131"/>
      <c r="F108" s="131"/>
      <c r="G108" s="115"/>
    </row>
    <row r="109" ht="15.75" customHeight="1">
      <c r="A109" t="s" s="147">
        <v>63</v>
      </c>
      <c r="B109" t="s" s="184">
        <v>166</v>
      </c>
      <c r="C109" t="s" s="181">
        <v>159</v>
      </c>
      <c r="D109" s="129">
        <v>10</v>
      </c>
      <c r="E109" s="131"/>
      <c r="F109" s="131">
        <f>D109*E109</f>
        <v>0</v>
      </c>
      <c r="G109" s="115"/>
    </row>
    <row r="110" ht="15.75" customHeight="1">
      <c r="A110" t="s" s="147">
        <v>78</v>
      </c>
      <c r="B110" t="s" s="184">
        <v>167</v>
      </c>
      <c r="C110" t="s" s="181">
        <v>159</v>
      </c>
      <c r="D110" s="129">
        <v>12</v>
      </c>
      <c r="E110" s="131"/>
      <c r="F110" s="131">
        <f>D110*E110</f>
        <v>0</v>
      </c>
      <c r="G110" s="115"/>
    </row>
    <row r="111" ht="15.75" customHeight="1">
      <c r="A111" s="132"/>
      <c r="B111" s="186"/>
      <c r="C111" s="183"/>
      <c r="D111" s="129"/>
      <c r="E111" s="131"/>
      <c r="F111" s="131"/>
      <c r="G111" s="115"/>
    </row>
    <row r="112" ht="15.75" customHeight="1">
      <c r="A112" s="132"/>
      <c r="B112" s="186"/>
      <c r="C112" s="183"/>
      <c r="D112" s="129"/>
      <c r="E112" s="131"/>
      <c r="F112" s="131"/>
      <c r="G112" s="115"/>
    </row>
    <row r="113" ht="15.75" customHeight="1">
      <c r="A113" s="132"/>
      <c r="B113" s="186"/>
      <c r="C113" s="185"/>
      <c r="D113" s="129"/>
      <c r="E113" s="131"/>
      <c r="F113" s="131"/>
      <c r="G113" s="115"/>
    </row>
    <row r="114" ht="14.5" customHeight="1">
      <c r="A114" s="132"/>
      <c r="B114" t="s" s="161">
        <v>118</v>
      </c>
      <c r="C114" s="132"/>
      <c r="D114" s="129"/>
      <c r="E114" s="131"/>
      <c r="F114" s="162">
        <f>SUM(F97:F113)</f>
        <v>0</v>
      </c>
      <c r="G114" s="115"/>
    </row>
    <row r="115" ht="14.5" customHeight="1">
      <c r="A115" s="163"/>
      <c r="B115" s="188"/>
      <c r="C115" s="132"/>
      <c r="D115" s="129"/>
      <c r="E115" s="131"/>
      <c r="F115" s="131"/>
      <c r="G115" s="115"/>
    </row>
    <row r="116" ht="15.75" customHeight="1">
      <c r="A116" s="165">
        <v>4</v>
      </c>
      <c r="B116" t="s" s="189">
        <v>168</v>
      </c>
      <c r="C116" s="132"/>
      <c r="D116" s="129"/>
      <c r="E116" s="131"/>
      <c r="F116" s="132"/>
      <c r="G116" s="115"/>
    </row>
    <row r="117" ht="22.6" customHeight="1">
      <c r="A117" s="126">
        <v>4.1</v>
      </c>
      <c r="B117" t="s" s="190">
        <v>169</v>
      </c>
      <c r="C117" t="s" s="138">
        <v>104</v>
      </c>
      <c r="D117" s="129">
        <v>70</v>
      </c>
      <c r="E117" s="131"/>
      <c r="F117" s="131">
        <f>D117*E117</f>
        <v>0</v>
      </c>
      <c r="G117" s="115"/>
    </row>
    <row r="118" ht="32.6" customHeight="1">
      <c r="A118" s="136">
        <v>4.2</v>
      </c>
      <c r="B118" t="s" s="191">
        <v>170</v>
      </c>
      <c r="C118" t="s" s="138">
        <v>104</v>
      </c>
      <c r="D118" s="129">
        <v>370</v>
      </c>
      <c r="E118" s="131"/>
      <c r="F118" s="131">
        <f>D118*E118</f>
        <v>0</v>
      </c>
      <c r="G118" s="115"/>
    </row>
    <row r="119" ht="22.6" customHeight="1">
      <c r="A119" s="136">
        <v>4.3</v>
      </c>
      <c r="B119" t="s" s="191">
        <v>171</v>
      </c>
      <c r="C119" t="s" s="138">
        <v>104</v>
      </c>
      <c r="D119" s="129">
        <v>29.4</v>
      </c>
      <c r="E119" s="131"/>
      <c r="F119" s="131">
        <f>D119*E119</f>
        <v>0</v>
      </c>
      <c r="G119" s="115"/>
    </row>
    <row r="120" ht="36" customHeight="1">
      <c r="A120" s="136">
        <v>4.4</v>
      </c>
      <c r="B120" t="s" s="191">
        <v>172</v>
      </c>
      <c r="C120" t="s" s="138">
        <v>104</v>
      </c>
      <c r="D120" s="129">
        <v>96.59999999999999</v>
      </c>
      <c r="E120" s="131"/>
      <c r="F120" s="131">
        <f>D120*E120</f>
        <v>0</v>
      </c>
      <c r="G120" s="115"/>
    </row>
    <row r="121" ht="24" customHeight="1">
      <c r="A121" s="136">
        <v>4.5</v>
      </c>
      <c r="B121" t="s" s="65">
        <v>173</v>
      </c>
      <c r="C121" t="s" s="138">
        <v>104</v>
      </c>
      <c r="D121" s="129">
        <v>30</v>
      </c>
      <c r="E121" s="131"/>
      <c r="F121" s="131">
        <f>D121*E121</f>
        <v>0</v>
      </c>
      <c r="G121" s="115"/>
    </row>
    <row r="122" ht="14.25" customHeight="1">
      <c r="A122" s="132"/>
      <c r="B122" s="170"/>
      <c r="C122" s="135"/>
      <c r="D122" s="129"/>
      <c r="E122" s="131"/>
      <c r="F122" s="131"/>
      <c r="G122" s="115"/>
    </row>
    <row r="123" ht="14.25" customHeight="1">
      <c r="A123" s="132"/>
      <c r="B123" t="s" s="161">
        <v>118</v>
      </c>
      <c r="C123" s="132"/>
      <c r="D123" s="129"/>
      <c r="E123" s="131"/>
      <c r="F123" s="162">
        <f>SUM(F117:F121)</f>
        <v>0</v>
      </c>
      <c r="G123" s="115"/>
    </row>
    <row r="124" ht="14.5" customHeight="1">
      <c r="A124" s="163"/>
      <c r="B124" s="188"/>
      <c r="C124" s="132"/>
      <c r="D124" s="129"/>
      <c r="E124" s="131"/>
      <c r="F124" s="131"/>
      <c r="G124" s="115"/>
    </row>
    <row r="125" ht="15.75" customHeight="1">
      <c r="A125" s="165">
        <v>5</v>
      </c>
      <c r="B125" t="s" s="189">
        <v>174</v>
      </c>
      <c r="C125" s="132"/>
      <c r="D125" s="129"/>
      <c r="E125" s="131"/>
      <c r="F125" s="131"/>
      <c r="G125" s="115"/>
    </row>
    <row r="126" ht="48.75" customHeight="1">
      <c r="A126" s="126">
        <v>5.1</v>
      </c>
      <c r="B126" t="s" s="192">
        <v>175</v>
      </c>
      <c r="C126" t="s" s="147">
        <v>56</v>
      </c>
      <c r="D126" s="129">
        <v>17</v>
      </c>
      <c r="E126" s="131"/>
      <c r="F126" s="131">
        <f>E126*D126</f>
        <v>0</v>
      </c>
      <c r="G126" s="115"/>
    </row>
    <row r="127" ht="42.6" customHeight="1">
      <c r="A127" s="136">
        <v>5.2</v>
      </c>
      <c r="B127" t="s" s="65">
        <v>176</v>
      </c>
      <c r="C127" s="128"/>
      <c r="D127" s="129"/>
      <c r="E127" s="130"/>
      <c r="F127" s="131"/>
      <c r="G127" s="115"/>
    </row>
    <row r="128" ht="13.55" customHeight="1">
      <c r="A128" s="132"/>
      <c r="B128" t="s" s="65">
        <v>177</v>
      </c>
      <c r="C128" t="s" s="134">
        <v>178</v>
      </c>
      <c r="D128" s="129">
        <v>70</v>
      </c>
      <c r="E128" s="130"/>
      <c r="F128" s="131">
        <f>E128*D128</f>
        <v>0</v>
      </c>
      <c r="G128" s="115"/>
    </row>
    <row r="129" ht="14.5" customHeight="1">
      <c r="A129" s="193"/>
      <c r="B129" t="s" s="194">
        <v>179</v>
      </c>
      <c r="C129" t="s" s="195">
        <v>178</v>
      </c>
      <c r="D129" s="196">
        <v>20.7</v>
      </c>
      <c r="E129" s="197"/>
      <c r="F129" s="198">
        <f>E129*D129</f>
        <v>0</v>
      </c>
      <c r="G129" s="45"/>
    </row>
    <row r="130" ht="13.55" customHeight="1">
      <c r="A130" s="136">
        <v>5.3</v>
      </c>
      <c r="B130" t="s" s="199">
        <v>180</v>
      </c>
      <c r="C130" s="128"/>
      <c r="D130" s="129"/>
      <c r="E130" s="130"/>
      <c r="F130" s="131"/>
      <c r="G130" s="115"/>
    </row>
    <row r="131" ht="62.6" customHeight="1">
      <c r="A131" t="s" s="147">
        <v>181</v>
      </c>
      <c r="B131" t="s" s="65">
        <v>182</v>
      </c>
      <c r="C131" t="s" s="147">
        <v>56</v>
      </c>
      <c r="D131" s="129">
        <v>30</v>
      </c>
      <c r="E131" s="131"/>
      <c r="F131" s="131">
        <f>E131*D131</f>
        <v>0</v>
      </c>
      <c r="G131" s="115"/>
    </row>
    <row r="132" ht="14.5" customHeight="1">
      <c r="A132" s="132"/>
      <c r="B132" s="68"/>
      <c r="C132" s="132"/>
      <c r="D132" s="129"/>
      <c r="E132" s="131"/>
      <c r="F132" s="131"/>
      <c r="G132" s="115"/>
    </row>
    <row r="133" ht="14.5" customHeight="1">
      <c r="A133" t="s" s="147">
        <v>183</v>
      </c>
      <c r="B133" t="s" s="199">
        <v>132</v>
      </c>
      <c r="C133" s="132"/>
      <c r="D133" s="129"/>
      <c r="E133" s="131"/>
      <c r="F133" s="131"/>
      <c r="G133" s="115"/>
    </row>
    <row r="134" ht="14.5" customHeight="1">
      <c r="A134" s="132"/>
      <c r="B134" t="s" s="146">
        <v>184</v>
      </c>
      <c r="C134" t="s" s="134">
        <v>178</v>
      </c>
      <c r="D134" s="129">
        <v>171.255</v>
      </c>
      <c r="E134" s="131"/>
      <c r="F134" s="131">
        <f>E134*D134</f>
        <v>0</v>
      </c>
      <c r="G134" s="115"/>
    </row>
    <row r="135" ht="14.5" customHeight="1">
      <c r="A135" t="s" s="147">
        <v>185</v>
      </c>
      <c r="B135" t="s" s="200">
        <v>186</v>
      </c>
      <c r="C135" s="132"/>
      <c r="D135" s="129"/>
      <c r="E135" s="131"/>
      <c r="F135" s="131"/>
      <c r="G135" s="115"/>
    </row>
    <row r="136" ht="15" customHeight="1">
      <c r="A136" s="193"/>
      <c r="B136" t="s" s="201">
        <v>187</v>
      </c>
      <c r="C136" t="s" s="195">
        <v>178</v>
      </c>
      <c r="D136" s="196">
        <v>18</v>
      </c>
      <c r="E136" s="198"/>
      <c r="F136" s="198">
        <f>E136*D136</f>
        <v>0</v>
      </c>
      <c r="G136" s="45"/>
    </row>
    <row r="137" ht="15" customHeight="1">
      <c r="A137" s="132"/>
      <c r="B137" t="s" s="202">
        <v>188</v>
      </c>
      <c r="C137" t="s" s="134">
        <v>178</v>
      </c>
      <c r="D137" s="129">
        <v>171.255</v>
      </c>
      <c r="E137" s="131"/>
      <c r="F137" s="131">
        <f>E137*D137</f>
        <v>0</v>
      </c>
      <c r="G137" s="115"/>
    </row>
    <row r="138" ht="15" customHeight="1">
      <c r="A138" s="132"/>
      <c r="B138" s="203"/>
      <c r="C138" s="128"/>
      <c r="D138" s="129"/>
      <c r="E138" s="131"/>
      <c r="F138" s="131"/>
      <c r="G138" s="115"/>
    </row>
    <row r="139" ht="14.5" customHeight="1">
      <c r="A139" s="132"/>
      <c r="B139" t="s" s="161">
        <v>118</v>
      </c>
      <c r="C139" s="132"/>
      <c r="D139" s="129"/>
      <c r="E139" s="131"/>
      <c r="F139" s="162">
        <f>SUM(F126:F137)</f>
        <v>0</v>
      </c>
      <c r="G139" s="115"/>
    </row>
    <row r="140" ht="14.5" customHeight="1">
      <c r="A140" s="132"/>
      <c r="B140" s="164"/>
      <c r="C140" s="132"/>
      <c r="D140" s="129"/>
      <c r="E140" s="131"/>
      <c r="F140" s="131"/>
      <c r="G140" s="115"/>
    </row>
    <row r="141" ht="14.5" customHeight="1">
      <c r="A141" s="132"/>
      <c r="B141" s="204"/>
      <c r="C141" s="132"/>
      <c r="D141" s="129"/>
      <c r="E141" s="131"/>
      <c r="F141" s="131"/>
      <c r="G141" s="115"/>
    </row>
    <row r="142" ht="14.5" customHeight="1">
      <c r="A142" s="163"/>
      <c r="B142" s="132"/>
      <c r="C142" s="132"/>
      <c r="D142" s="129"/>
      <c r="E142" s="131"/>
      <c r="F142" s="131"/>
      <c r="G142" s="115"/>
    </row>
    <row r="143" ht="15.75" customHeight="1">
      <c r="A143" s="165">
        <v>6</v>
      </c>
      <c r="B143" t="s" s="189">
        <v>189</v>
      </c>
      <c r="C143" s="205"/>
      <c r="D143" s="206"/>
      <c r="E143" s="131"/>
      <c r="F143" s="131"/>
      <c r="G143" s="115"/>
    </row>
    <row r="144" ht="39.75" customHeight="1">
      <c r="A144" s="126">
        <v>6.1</v>
      </c>
      <c r="B144" t="s" s="207">
        <v>190</v>
      </c>
      <c r="C144" s="132"/>
      <c r="D144" s="129"/>
      <c r="E144" s="131"/>
      <c r="F144" s="131"/>
      <c r="G144" s="115"/>
    </row>
    <row r="145" ht="14.5" customHeight="1">
      <c r="A145" s="132"/>
      <c r="B145" s="132"/>
      <c r="C145" s="132"/>
      <c r="D145" s="129"/>
      <c r="E145" s="131"/>
      <c r="F145" s="131"/>
      <c r="G145" s="115"/>
    </row>
    <row r="146" ht="14.5" customHeight="1">
      <c r="A146" t="s" s="147">
        <v>191</v>
      </c>
      <c r="B146" t="s" s="65">
        <v>192</v>
      </c>
      <c r="C146" t="s" s="147">
        <v>193</v>
      </c>
      <c r="D146" s="129">
        <v>5</v>
      </c>
      <c r="E146" s="131"/>
      <c r="F146" s="131">
        <f>E146*D146</f>
        <v>0</v>
      </c>
      <c r="G146" s="115"/>
    </row>
    <row r="147" ht="14.5" customHeight="1">
      <c r="A147" t="s" s="147">
        <v>194</v>
      </c>
      <c r="B147" t="s" s="65">
        <v>195</v>
      </c>
      <c r="C147" t="s" s="147">
        <v>193</v>
      </c>
      <c r="D147" s="129">
        <v>2</v>
      </c>
      <c r="E147" s="131"/>
      <c r="F147" s="131">
        <f>E147*D147</f>
        <v>0</v>
      </c>
      <c r="G147" s="115"/>
    </row>
    <row r="148" ht="14.5" customHeight="1">
      <c r="A148" t="s" s="147">
        <v>196</v>
      </c>
      <c r="B148" t="s" s="65">
        <v>197</v>
      </c>
      <c r="C148" t="s" s="147">
        <v>193</v>
      </c>
      <c r="D148" s="129">
        <v>1</v>
      </c>
      <c r="E148" s="131"/>
      <c r="F148" s="131">
        <f>E148*D148</f>
        <v>0</v>
      </c>
      <c r="G148" s="115"/>
    </row>
    <row r="149" ht="14.5" customHeight="1">
      <c r="A149" t="s" s="147">
        <v>198</v>
      </c>
      <c r="B149" t="s" s="65">
        <v>199</v>
      </c>
      <c r="C149" t="s" s="147">
        <v>193</v>
      </c>
      <c r="D149" s="129">
        <v>1</v>
      </c>
      <c r="E149" s="131"/>
      <c r="F149" s="131">
        <f>E149*D149</f>
        <v>0</v>
      </c>
      <c r="G149" s="115"/>
    </row>
    <row r="150" ht="14.5" customHeight="1">
      <c r="A150" t="s" s="147">
        <v>200</v>
      </c>
      <c r="B150" t="s" s="65">
        <v>201</v>
      </c>
      <c r="C150" t="s" s="147">
        <v>193</v>
      </c>
      <c r="D150" s="129">
        <v>1</v>
      </c>
      <c r="E150" s="131"/>
      <c r="F150" s="131">
        <f>E150*D150</f>
        <v>0</v>
      </c>
      <c r="G150" s="115"/>
    </row>
    <row r="151" ht="14.5" customHeight="1">
      <c r="A151" s="132"/>
      <c r="B151" s="68"/>
      <c r="C151" s="132"/>
      <c r="D151" s="129"/>
      <c r="E151" s="131"/>
      <c r="F151" s="131"/>
      <c r="G151" s="115"/>
    </row>
    <row r="152" ht="32.6" customHeight="1">
      <c r="A152" s="136">
        <v>6.2</v>
      </c>
      <c r="B152" t="s" s="65">
        <v>202</v>
      </c>
      <c r="C152" t="s" s="147">
        <v>193</v>
      </c>
      <c r="D152" s="129">
        <v>1</v>
      </c>
      <c r="E152" s="131"/>
      <c r="F152" s="131">
        <f>E152*D152</f>
        <v>0</v>
      </c>
      <c r="G152" s="115"/>
    </row>
    <row r="153" ht="14.5" customHeight="1">
      <c r="A153" s="132"/>
      <c r="B153" s="68"/>
      <c r="C153" s="132"/>
      <c r="D153" s="129"/>
      <c r="E153" s="131"/>
      <c r="F153" s="131"/>
      <c r="G153" s="115"/>
    </row>
    <row r="154" ht="48" customHeight="1">
      <c r="A154" s="136">
        <v>6.3</v>
      </c>
      <c r="B154" t="s" s="65">
        <v>203</v>
      </c>
      <c r="C154" s="132"/>
      <c r="D154" s="129"/>
      <c r="E154" s="131"/>
      <c r="F154" s="131"/>
      <c r="G154" s="115"/>
    </row>
    <row r="155" ht="14.5" customHeight="1">
      <c r="A155" t="s" s="147">
        <v>204</v>
      </c>
      <c r="B155" t="s" s="65">
        <v>205</v>
      </c>
      <c r="C155" t="s" s="147">
        <v>193</v>
      </c>
      <c r="D155" s="129">
        <v>2</v>
      </c>
      <c r="E155" s="131"/>
      <c r="F155" s="131">
        <f>E155*D155</f>
        <v>0</v>
      </c>
      <c r="G155" s="115"/>
    </row>
    <row r="156" ht="14.5" customHeight="1">
      <c r="A156" t="s" s="147">
        <v>206</v>
      </c>
      <c r="B156" t="s" s="65">
        <v>207</v>
      </c>
      <c r="C156" t="s" s="147">
        <v>193</v>
      </c>
      <c r="D156" s="129">
        <v>1</v>
      </c>
      <c r="E156" s="131"/>
      <c r="F156" s="131">
        <f>E156*D156</f>
        <v>0</v>
      </c>
      <c r="G156" s="115"/>
    </row>
    <row r="157" ht="14.5" customHeight="1">
      <c r="A157" s="132"/>
      <c r="B157" s="208"/>
      <c r="C157" s="132"/>
      <c r="D157" s="129"/>
      <c r="E157" s="131"/>
      <c r="F157" s="131"/>
      <c r="G157" s="115"/>
    </row>
    <row r="158" ht="14.5" customHeight="1">
      <c r="A158" s="132"/>
      <c r="B158" t="s" s="161">
        <v>118</v>
      </c>
      <c r="C158" s="132"/>
      <c r="D158" s="129"/>
      <c r="E158" s="131"/>
      <c r="F158" s="162">
        <f>SUM(F144:F156)</f>
        <v>0</v>
      </c>
      <c r="G158" s="115"/>
    </row>
    <row r="159" ht="14.5" customHeight="1">
      <c r="A159" s="163"/>
      <c r="B159" s="209"/>
      <c r="C159" s="132"/>
      <c r="D159" s="129"/>
      <c r="E159" s="131"/>
      <c r="F159" s="131"/>
      <c r="G159" s="115"/>
    </row>
    <row r="160" ht="15.75" customHeight="1">
      <c r="A160" s="165">
        <v>7</v>
      </c>
      <c r="B160" t="s" s="189">
        <v>208</v>
      </c>
      <c r="C160" s="132"/>
      <c r="D160" s="129"/>
      <c r="E160" s="131"/>
      <c r="F160" s="131"/>
      <c r="G160" s="115"/>
    </row>
    <row r="161" ht="48" customHeight="1">
      <c r="A161" s="126">
        <v>7.1</v>
      </c>
      <c r="B161" t="s" s="207">
        <v>209</v>
      </c>
      <c r="C161" s="132"/>
      <c r="D161" s="129"/>
      <c r="E161" s="131"/>
      <c r="F161" s="131"/>
      <c r="G161" s="115"/>
    </row>
    <row r="162" ht="14.5" customHeight="1">
      <c r="A162" t="s" s="147">
        <v>210</v>
      </c>
      <c r="B162" t="s" s="147">
        <v>211</v>
      </c>
      <c r="C162" t="s" s="147">
        <v>193</v>
      </c>
      <c r="D162" s="129">
        <v>4</v>
      </c>
      <c r="E162" s="131"/>
      <c r="F162" s="131">
        <f>E162*D162</f>
        <v>0</v>
      </c>
      <c r="G162" s="115"/>
    </row>
    <row r="163" ht="14.5" customHeight="1">
      <c r="A163" t="s" s="147">
        <v>212</v>
      </c>
      <c r="B163" t="s" s="147">
        <v>213</v>
      </c>
      <c r="C163" t="s" s="147">
        <v>193</v>
      </c>
      <c r="D163" s="129">
        <v>4</v>
      </c>
      <c r="E163" s="131"/>
      <c r="F163" s="131">
        <f>E163*D163</f>
        <v>0</v>
      </c>
      <c r="G163" s="115"/>
    </row>
    <row r="164" ht="14.5" customHeight="1">
      <c r="A164" t="s" s="147">
        <v>214</v>
      </c>
      <c r="B164" t="s" s="147">
        <v>215</v>
      </c>
      <c r="C164" t="s" s="147">
        <v>193</v>
      </c>
      <c r="D164" s="129">
        <v>1</v>
      </c>
      <c r="E164" s="131"/>
      <c r="F164" s="131">
        <f>E164*D164</f>
        <v>0</v>
      </c>
      <c r="G164" s="115"/>
    </row>
    <row r="165" ht="14.5" customHeight="1">
      <c r="A165" t="s" s="147">
        <v>216</v>
      </c>
      <c r="B165" t="s" s="147">
        <v>217</v>
      </c>
      <c r="C165" t="s" s="147">
        <v>193</v>
      </c>
      <c r="D165" s="129">
        <v>2</v>
      </c>
      <c r="E165" s="131"/>
      <c r="F165" s="131">
        <f>E165*D165</f>
        <v>0</v>
      </c>
      <c r="G165" s="115"/>
    </row>
    <row r="166" ht="14.5" customHeight="1">
      <c r="A166" t="s" s="147">
        <v>218</v>
      </c>
      <c r="B166" t="s" s="147">
        <v>219</v>
      </c>
      <c r="C166" t="s" s="147">
        <v>193</v>
      </c>
      <c r="D166" s="129">
        <v>3</v>
      </c>
      <c r="E166" s="131"/>
      <c r="F166" s="131">
        <f>E166*D166</f>
        <v>0</v>
      </c>
      <c r="G166" s="115"/>
    </row>
    <row r="167" ht="14.5" customHeight="1">
      <c r="A167" s="132"/>
      <c r="B167" s="132"/>
      <c r="C167" s="132"/>
      <c r="D167" s="129"/>
      <c r="E167" s="131"/>
      <c r="F167" s="131"/>
      <c r="G167" s="115"/>
    </row>
    <row r="168" ht="14.5" customHeight="1">
      <c r="A168" s="132"/>
      <c r="B168" s="210"/>
      <c r="C168" s="132"/>
      <c r="D168" s="129"/>
      <c r="E168" s="131"/>
      <c r="F168" s="131"/>
      <c r="G168" s="115"/>
    </row>
    <row r="169" ht="14.5" customHeight="1">
      <c r="A169" s="132"/>
      <c r="B169" t="s" s="161">
        <v>118</v>
      </c>
      <c r="C169" s="132"/>
      <c r="D169" s="129"/>
      <c r="E169" s="131"/>
      <c r="F169" s="162">
        <f>SUM(F161:F167)</f>
        <v>0</v>
      </c>
      <c r="G169" s="115"/>
    </row>
    <row r="170" ht="14.5" customHeight="1">
      <c r="A170" s="163"/>
      <c r="B170" s="188"/>
      <c r="C170" s="132"/>
      <c r="D170" s="129"/>
      <c r="E170" s="131"/>
      <c r="F170" s="131"/>
      <c r="G170" s="115"/>
    </row>
    <row r="171" ht="15.75" customHeight="1">
      <c r="A171" s="165">
        <v>8</v>
      </c>
      <c r="B171" t="s" s="189">
        <v>220</v>
      </c>
      <c r="C171" s="132"/>
      <c r="D171" s="129"/>
      <c r="E171" s="131"/>
      <c r="F171" s="131"/>
      <c r="G171" s="115"/>
    </row>
    <row r="172" ht="14.5" customHeight="1">
      <c r="A172" s="126">
        <v>8.1</v>
      </c>
      <c r="B172" t="s" s="211">
        <v>221</v>
      </c>
      <c r="C172" s="132"/>
      <c r="D172" s="129"/>
      <c r="E172" s="131"/>
      <c r="F172" s="131"/>
      <c r="G172" s="115"/>
    </row>
    <row r="173" ht="24" customHeight="1">
      <c r="A173" t="s" s="147">
        <v>222</v>
      </c>
      <c r="B173" t="s" s="65">
        <v>223</v>
      </c>
      <c r="C173" t="s" s="138">
        <v>104</v>
      </c>
      <c r="D173" s="129">
        <v>180</v>
      </c>
      <c r="E173" s="131"/>
      <c r="F173" s="131">
        <f>E173*D173</f>
        <v>0</v>
      </c>
      <c r="G173" s="115"/>
    </row>
    <row r="174" ht="14.5" customHeight="1">
      <c r="A174" s="132"/>
      <c r="B174" s="158"/>
      <c r="C174" s="132"/>
      <c r="D174" s="129"/>
      <c r="E174" s="131"/>
      <c r="F174" s="131"/>
      <c r="G174" s="115"/>
    </row>
    <row r="175" ht="18.75" customHeight="1">
      <c r="A175" t="s" s="212">
        <v>224</v>
      </c>
      <c r="B175" t="s" s="213">
        <v>225</v>
      </c>
      <c r="C175" t="s" s="214">
        <v>159</v>
      </c>
      <c r="D175" s="196">
        <v>150</v>
      </c>
      <c r="E175" s="198"/>
      <c r="F175" s="198">
        <f>E175*D175</f>
        <v>0</v>
      </c>
      <c r="G175" s="45"/>
    </row>
    <row r="176" ht="14.5" customHeight="1">
      <c r="A176" s="132"/>
      <c r="B176" s="68"/>
      <c r="C176" s="215"/>
      <c r="D176" s="129"/>
      <c r="E176" s="131"/>
      <c r="F176" s="131"/>
      <c r="G176" s="115"/>
    </row>
    <row r="177" ht="24" customHeight="1">
      <c r="A177" t="s" s="147">
        <v>226</v>
      </c>
      <c r="B177" t="s" s="65">
        <v>227</v>
      </c>
      <c r="C177" t="s" s="179">
        <v>159</v>
      </c>
      <c r="D177" s="129">
        <v>27.851</v>
      </c>
      <c r="E177" s="131"/>
      <c r="F177" s="131">
        <f>E177*D177</f>
        <v>0</v>
      </c>
      <c r="G177" s="115"/>
    </row>
    <row r="178" ht="14.5" customHeight="1">
      <c r="A178" s="132"/>
      <c r="B178" s="68"/>
      <c r="C178" s="215"/>
      <c r="D178" s="129"/>
      <c r="E178" s="131"/>
      <c r="F178" s="131"/>
      <c r="G178" s="115"/>
    </row>
    <row r="179" ht="24" customHeight="1">
      <c r="A179" t="s" s="147">
        <v>228</v>
      </c>
      <c r="B179" t="s" s="65">
        <v>229</v>
      </c>
      <c r="C179" t="s" s="179">
        <v>159</v>
      </c>
      <c r="D179" s="129">
        <v>51.5</v>
      </c>
      <c r="E179" s="131"/>
      <c r="F179" s="131">
        <f>E179*D179</f>
        <v>0</v>
      </c>
      <c r="G179" s="115"/>
    </row>
    <row r="180" ht="14.5" customHeight="1">
      <c r="A180" s="132"/>
      <c r="B180" s="68"/>
      <c r="C180" s="215"/>
      <c r="D180" s="129"/>
      <c r="E180" s="131"/>
      <c r="F180" s="131"/>
      <c r="G180" s="115"/>
    </row>
    <row r="181" ht="14.5" customHeight="1">
      <c r="A181" s="136">
        <v>8.199999999999999</v>
      </c>
      <c r="B181" t="s" s="157">
        <v>230</v>
      </c>
      <c r="C181" s="132"/>
      <c r="D181" s="129"/>
      <c r="E181" s="131"/>
      <c r="F181" s="131"/>
      <c r="G181" s="115"/>
    </row>
    <row r="182" ht="24" customHeight="1">
      <c r="A182" t="s" s="147">
        <v>231</v>
      </c>
      <c r="B182" t="s" s="65">
        <v>232</v>
      </c>
      <c r="C182" t="s" s="179">
        <v>159</v>
      </c>
      <c r="D182" s="129">
        <v>150</v>
      </c>
      <c r="E182" s="131"/>
      <c r="F182" s="131">
        <f>E182*D182</f>
        <v>0</v>
      </c>
      <c r="G182" s="115"/>
    </row>
    <row r="183" ht="15.75" customHeight="1">
      <c r="A183" s="132"/>
      <c r="B183" s="68"/>
      <c r="C183" s="183"/>
      <c r="D183" s="129"/>
      <c r="E183" s="131"/>
      <c r="F183" s="131"/>
      <c r="G183" s="115"/>
    </row>
    <row r="184" ht="14.5" customHeight="1">
      <c r="A184" s="136">
        <v>8.300000000000001</v>
      </c>
      <c r="B184" t="s" s="157">
        <v>233</v>
      </c>
      <c r="C184" s="215"/>
      <c r="D184" s="129"/>
      <c r="E184" s="131"/>
      <c r="F184" s="131"/>
      <c r="G184" s="115"/>
    </row>
    <row r="185" ht="14.5" customHeight="1">
      <c r="A185" t="s" s="147">
        <v>234</v>
      </c>
      <c r="B185" t="s" s="157">
        <v>235</v>
      </c>
      <c r="C185" s="132"/>
      <c r="D185" s="129"/>
      <c r="E185" s="131"/>
      <c r="F185" s="131"/>
      <c r="G185" s="115"/>
    </row>
    <row r="186" ht="24" customHeight="1">
      <c r="A186" s="132"/>
      <c r="B186" t="s" s="65">
        <v>236</v>
      </c>
      <c r="C186" t="s" s="179">
        <v>159</v>
      </c>
      <c r="D186" s="129">
        <v>293</v>
      </c>
      <c r="E186" s="131"/>
      <c r="F186" s="131">
        <f>E186*D186</f>
        <v>0</v>
      </c>
      <c r="G186" s="115"/>
    </row>
    <row r="187" ht="15.75" customHeight="1">
      <c r="A187" s="132"/>
      <c r="B187" s="68"/>
      <c r="C187" s="183"/>
      <c r="D187" s="129"/>
      <c r="E187" s="131"/>
      <c r="F187" s="131"/>
      <c r="G187" s="115"/>
    </row>
    <row r="188" ht="15.75" customHeight="1">
      <c r="A188" t="s" s="147">
        <v>237</v>
      </c>
      <c r="B188" t="s" s="151">
        <v>238</v>
      </c>
      <c r="C188" t="s" s="181">
        <v>20</v>
      </c>
      <c r="D188" t="s" s="147">
        <v>239</v>
      </c>
      <c r="E188" s="131"/>
      <c r="F188" s="131">
        <f>E188</f>
        <v>0</v>
      </c>
      <c r="G188" s="115"/>
    </row>
    <row r="189" ht="15.75" customHeight="1">
      <c r="A189" s="132"/>
      <c r="B189" s="153"/>
      <c r="C189" s="183"/>
      <c r="D189" s="129"/>
      <c r="E189" s="131"/>
      <c r="F189" s="131"/>
      <c r="G189" s="115"/>
    </row>
    <row r="190" ht="24" customHeight="1">
      <c r="A190" t="s" s="147">
        <v>240</v>
      </c>
      <c r="B190" t="s" s="65">
        <v>241</v>
      </c>
      <c r="C190" t="s" s="181">
        <v>159</v>
      </c>
      <c r="D190" s="129">
        <v>405</v>
      </c>
      <c r="E190" s="131"/>
      <c r="F190" s="131">
        <f>E190*D190</f>
        <v>0</v>
      </c>
      <c r="G190" s="115"/>
    </row>
    <row r="191" ht="14.5" customHeight="1">
      <c r="A191" s="132"/>
      <c r="B191" s="158"/>
      <c r="C191" s="215"/>
      <c r="D191" s="129"/>
      <c r="E191" s="131"/>
      <c r="F191" s="131"/>
      <c r="G191" s="216"/>
    </row>
    <row r="192" ht="14.5" customHeight="1">
      <c r="A192" s="136">
        <v>8.4</v>
      </c>
      <c r="B192" t="s" s="157">
        <v>242</v>
      </c>
      <c r="C192" s="132"/>
      <c r="D192" s="129"/>
      <c r="E192" s="131"/>
      <c r="F192" s="131"/>
      <c r="G192" s="115"/>
    </row>
    <row r="193" ht="24" customHeight="1">
      <c r="A193" t="s" s="147">
        <v>243</v>
      </c>
      <c r="B193" t="s" s="65">
        <v>244</v>
      </c>
      <c r="C193" t="s" s="179">
        <v>93</v>
      </c>
      <c r="D193" s="129">
        <v>202</v>
      </c>
      <c r="E193" s="131"/>
      <c r="F193" s="131">
        <f>E193*D193</f>
        <v>0</v>
      </c>
      <c r="G193" s="115"/>
    </row>
    <row r="194" ht="15.75" customHeight="1">
      <c r="A194" s="132"/>
      <c r="B194" s="170"/>
      <c r="C194" s="183"/>
      <c r="D194" s="129"/>
      <c r="E194" s="131"/>
      <c r="F194" s="131"/>
      <c r="G194" s="115"/>
    </row>
    <row r="195" ht="15.75" customHeight="1">
      <c r="A195" s="132"/>
      <c r="B195" t="s" s="217">
        <v>118</v>
      </c>
      <c r="C195" s="215"/>
      <c r="D195" s="129"/>
      <c r="E195" s="131"/>
      <c r="F195" s="162">
        <f>SUM(F172:F193)</f>
        <v>0</v>
      </c>
      <c r="G195" s="115"/>
    </row>
    <row r="196" ht="14.5" customHeight="1">
      <c r="A196" s="163"/>
      <c r="B196" s="218"/>
      <c r="C196" s="132"/>
      <c r="D196" s="129"/>
      <c r="E196" s="131"/>
      <c r="F196" s="131"/>
      <c r="G196" s="115"/>
    </row>
    <row r="197" ht="14.5" customHeight="1">
      <c r="A197" s="165">
        <v>9</v>
      </c>
      <c r="B197" t="s" s="219">
        <v>245</v>
      </c>
      <c r="C197" s="132"/>
      <c r="D197" s="129"/>
      <c r="E197" s="131"/>
      <c r="F197" s="131"/>
      <c r="G197" s="115"/>
    </row>
    <row r="198" ht="14.5" customHeight="1">
      <c r="A198" s="167"/>
      <c r="B198" s="220"/>
      <c r="C198" s="132"/>
      <c r="D198" s="129"/>
      <c r="E198" s="131"/>
      <c r="F198" s="131"/>
      <c r="G198" s="115"/>
    </row>
    <row r="199" ht="14.5" customHeight="1">
      <c r="A199" s="136">
        <v>9.1</v>
      </c>
      <c r="B199" t="s" s="199">
        <v>246</v>
      </c>
      <c r="C199" s="132"/>
      <c r="D199" s="129"/>
      <c r="E199" s="131"/>
      <c r="F199" s="131"/>
      <c r="G199" s="115"/>
    </row>
    <row r="200" ht="72.6" customHeight="1">
      <c r="A200" t="s" s="147">
        <v>247</v>
      </c>
      <c r="B200" t="s" s="65">
        <v>248</v>
      </c>
      <c r="C200" t="s" s="147">
        <v>150</v>
      </c>
      <c r="D200" s="129">
        <v>2</v>
      </c>
      <c r="E200" s="131"/>
      <c r="F200" s="131">
        <f>E200*D200</f>
        <v>0</v>
      </c>
      <c r="G200" s="115"/>
    </row>
    <row r="201" ht="14.5" customHeight="1">
      <c r="A201" s="132"/>
      <c r="B201" s="68"/>
      <c r="C201" s="132"/>
      <c r="D201" s="129"/>
      <c r="E201" s="131"/>
      <c r="F201" s="131"/>
      <c r="G201" s="115"/>
    </row>
    <row r="202" ht="42.6" customHeight="1">
      <c r="A202" t="s" s="147">
        <v>249</v>
      </c>
      <c r="B202" t="s" s="65">
        <v>250</v>
      </c>
      <c r="C202" t="s" s="147">
        <v>150</v>
      </c>
      <c r="D202" s="129">
        <v>2</v>
      </c>
      <c r="E202" s="131"/>
      <c r="F202" s="131">
        <f>E202*D202</f>
        <v>0</v>
      </c>
      <c r="G202" s="115"/>
    </row>
    <row r="203" ht="14.5" customHeight="1">
      <c r="A203" s="132"/>
      <c r="B203" s="68"/>
      <c r="C203" s="132"/>
      <c r="D203" s="129"/>
      <c r="E203" s="131"/>
      <c r="F203" s="131"/>
      <c r="G203" s="115"/>
    </row>
    <row r="204" ht="14.5" customHeight="1">
      <c r="A204" s="132"/>
      <c r="B204" s="68"/>
      <c r="C204" s="132"/>
      <c r="D204" s="129"/>
      <c r="E204" s="131"/>
      <c r="F204" s="131"/>
      <c r="G204" s="115"/>
    </row>
    <row r="205" ht="14.5" customHeight="1">
      <c r="A205" s="132"/>
      <c r="B205" s="68"/>
      <c r="C205" s="132"/>
      <c r="D205" s="129"/>
      <c r="E205" s="131"/>
      <c r="F205" s="131"/>
      <c r="G205" s="115"/>
    </row>
    <row r="206" ht="13.55" customHeight="1">
      <c r="A206" t="s" s="147">
        <v>251</v>
      </c>
      <c r="B206" t="s" s="65">
        <v>252</v>
      </c>
      <c r="C206" s="132"/>
      <c r="D206" s="129">
        <v>1</v>
      </c>
      <c r="E206" s="221"/>
      <c r="F206" s="131">
        <f>E206*D206</f>
        <v>0</v>
      </c>
      <c r="G206" s="115"/>
    </row>
    <row r="207" ht="14.5" customHeight="1">
      <c r="A207" s="132"/>
      <c r="B207" s="132"/>
      <c r="C207" s="132"/>
      <c r="D207" s="129"/>
      <c r="E207" s="131"/>
      <c r="F207" s="131"/>
      <c r="G207" s="115"/>
    </row>
    <row r="208" ht="14.5" customHeight="1">
      <c r="A208" s="132"/>
      <c r="B208" s="170"/>
      <c r="C208" s="132"/>
      <c r="D208" s="129"/>
      <c r="E208" s="131"/>
      <c r="F208" s="131"/>
      <c r="G208" s="115"/>
    </row>
    <row r="209" ht="14.5" customHeight="1">
      <c r="A209" s="132"/>
      <c r="B209" t="s" s="161">
        <v>118</v>
      </c>
      <c r="C209" s="115"/>
      <c r="D209" s="107"/>
      <c r="E209" s="171"/>
      <c r="F209" s="162">
        <f>SUM(F200:F208)</f>
        <v>0</v>
      </c>
      <c r="G209" s="115"/>
    </row>
    <row r="210" ht="14.5" customHeight="1">
      <c r="A210" s="132"/>
      <c r="B210" s="164"/>
      <c r="C210" s="132"/>
      <c r="D210" s="129"/>
      <c r="E210" s="131"/>
      <c r="F210" s="131"/>
      <c r="G210" s="115"/>
    </row>
    <row r="211" ht="14.5" customHeight="1">
      <c r="A211" s="136">
        <v>9.199999999999999</v>
      </c>
      <c r="B211" t="s" s="169">
        <v>253</v>
      </c>
      <c r="C211" s="132"/>
      <c r="D211" s="129"/>
      <c r="E211" s="131"/>
      <c r="F211" s="131"/>
      <c r="G211" s="115"/>
    </row>
    <row r="212" ht="36" customHeight="1">
      <c r="A212" t="s" s="147">
        <v>254</v>
      </c>
      <c r="B212" t="s" s="65">
        <v>255</v>
      </c>
      <c r="C212" t="s" s="147">
        <v>193</v>
      </c>
      <c r="D212" s="129">
        <v>3</v>
      </c>
      <c r="E212" s="131"/>
      <c r="F212" s="131">
        <f>E212*D212</f>
        <v>0</v>
      </c>
      <c r="G212" s="115"/>
    </row>
    <row r="213" ht="14.5" customHeight="1">
      <c r="A213" t="s" s="147">
        <v>256</v>
      </c>
      <c r="B213" t="s" s="65">
        <v>257</v>
      </c>
      <c r="C213" t="s" s="147">
        <v>193</v>
      </c>
      <c r="D213" s="129">
        <v>3</v>
      </c>
      <c r="E213" s="131"/>
      <c r="F213" s="131">
        <f>E213*D213</f>
        <v>0</v>
      </c>
      <c r="G213" s="115"/>
    </row>
    <row r="214" ht="14.5" customHeight="1">
      <c r="A214" t="s" s="147">
        <v>258</v>
      </c>
      <c r="B214" t="s" s="65">
        <v>259</v>
      </c>
      <c r="C214" t="s" s="147">
        <v>193</v>
      </c>
      <c r="D214" s="129">
        <v>10</v>
      </c>
      <c r="E214" s="131"/>
      <c r="F214" s="131">
        <f>E214*D214</f>
        <v>0</v>
      </c>
      <c r="G214" s="115"/>
    </row>
    <row r="215" ht="14.5" customHeight="1">
      <c r="A215" s="132"/>
      <c r="B215" s="68"/>
      <c r="C215" s="132"/>
      <c r="D215" s="129"/>
      <c r="E215" s="131"/>
      <c r="F215" s="131"/>
      <c r="G215" s="115"/>
    </row>
    <row r="216" ht="24" customHeight="1">
      <c r="A216" t="s" s="147">
        <v>260</v>
      </c>
      <c r="B216" t="s" s="65">
        <v>261</v>
      </c>
      <c r="C216" s="132"/>
      <c r="D216" s="129"/>
      <c r="E216" s="131"/>
      <c r="F216" s="131"/>
      <c r="G216" s="115"/>
    </row>
    <row r="217" ht="14.5" customHeight="1">
      <c r="A217" t="s" s="147">
        <v>262</v>
      </c>
      <c r="B217" t="s" s="65">
        <v>263</v>
      </c>
      <c r="C217" t="s" s="147">
        <v>193</v>
      </c>
      <c r="D217" s="129">
        <v>6</v>
      </c>
      <c r="E217" s="131"/>
      <c r="F217" s="131">
        <f>E217*D217</f>
        <v>0</v>
      </c>
      <c r="G217" s="115"/>
    </row>
    <row r="218" ht="14.5" customHeight="1">
      <c r="A218" t="s" s="147">
        <v>264</v>
      </c>
      <c r="B218" t="s" s="65">
        <v>265</v>
      </c>
      <c r="C218" t="s" s="147">
        <v>193</v>
      </c>
      <c r="D218" s="129">
        <v>8</v>
      </c>
      <c r="E218" s="131"/>
      <c r="F218" s="131">
        <f>E218*D218</f>
        <v>0</v>
      </c>
      <c r="G218" s="115"/>
    </row>
    <row r="219" ht="14.5" customHeight="1">
      <c r="A219" t="s" s="147">
        <v>266</v>
      </c>
      <c r="B219" t="s" s="65">
        <v>267</v>
      </c>
      <c r="C219" t="s" s="147">
        <v>193</v>
      </c>
      <c r="D219" s="129">
        <v>12</v>
      </c>
      <c r="E219" s="131"/>
      <c r="F219" s="131">
        <f>E219*D219</f>
        <v>0</v>
      </c>
      <c r="G219" s="115"/>
    </row>
    <row r="220" ht="14.5" customHeight="1">
      <c r="A220" t="s" s="147">
        <v>268</v>
      </c>
      <c r="B220" t="s" s="65">
        <v>269</v>
      </c>
      <c r="C220" t="s" s="147">
        <v>193</v>
      </c>
      <c r="D220" s="129">
        <v>15</v>
      </c>
      <c r="E220" s="131"/>
      <c r="F220" s="131">
        <f>E220*D220</f>
        <v>0</v>
      </c>
      <c r="G220" s="115"/>
    </row>
    <row r="221" ht="14.5" customHeight="1">
      <c r="A221" t="s" s="147">
        <v>270</v>
      </c>
      <c r="B221" t="s" s="65">
        <v>271</v>
      </c>
      <c r="C221" t="s" s="147">
        <v>193</v>
      </c>
      <c r="D221" s="129">
        <v>20</v>
      </c>
      <c r="E221" s="131"/>
      <c r="F221" s="131">
        <f>E221*D221</f>
        <v>0</v>
      </c>
      <c r="G221" s="115"/>
    </row>
    <row r="222" ht="62.6" customHeight="1">
      <c r="A222" t="s" s="147">
        <v>272</v>
      </c>
      <c r="B222" t="s" s="65">
        <v>273</v>
      </c>
      <c r="C222" t="s" s="147">
        <v>193</v>
      </c>
      <c r="D222" s="222">
        <v>2</v>
      </c>
      <c r="E222" s="131"/>
      <c r="F222" s="131">
        <f>E222*D222</f>
        <v>0</v>
      </c>
      <c r="G222" s="115"/>
    </row>
    <row r="223" ht="14.5" customHeight="1">
      <c r="A223" s="132"/>
      <c r="B223" s="68"/>
      <c r="C223" s="223"/>
      <c r="D223" s="129"/>
      <c r="E223" s="131"/>
      <c r="F223" s="131"/>
      <c r="G223" s="115"/>
    </row>
    <row r="224" ht="62.6" customHeight="1">
      <c r="A224" t="s" s="147">
        <v>274</v>
      </c>
      <c r="B224" t="s" s="65">
        <v>275</v>
      </c>
      <c r="C224" t="s" s="147">
        <v>193</v>
      </c>
      <c r="D224" s="129">
        <v>1</v>
      </c>
      <c r="E224" s="131"/>
      <c r="F224" s="131">
        <f>D224*E224</f>
        <v>0</v>
      </c>
      <c r="G224" s="115"/>
    </row>
    <row r="225" ht="14.5" customHeight="1">
      <c r="A225" s="132"/>
      <c r="B225" s="68"/>
      <c r="C225" s="132"/>
      <c r="D225" s="129"/>
      <c r="E225" s="131"/>
      <c r="F225" s="132"/>
      <c r="G225" s="115"/>
    </row>
    <row r="226" ht="14.5" customHeight="1">
      <c r="A226" s="136">
        <v>9.300000000000001</v>
      </c>
      <c r="B226" t="s" s="157">
        <v>276</v>
      </c>
      <c r="C226" s="132"/>
      <c r="D226" s="129"/>
      <c r="E226" s="131"/>
      <c r="F226" s="131"/>
      <c r="G226" s="115"/>
    </row>
    <row r="227" ht="32.6" customHeight="1">
      <c r="A227" t="s" s="147">
        <v>277</v>
      </c>
      <c r="B227" t="s" s="65">
        <v>278</v>
      </c>
      <c r="C227" s="132"/>
      <c r="D227" s="129"/>
      <c r="E227" s="131"/>
      <c r="F227" s="131"/>
      <c r="G227" s="115"/>
    </row>
    <row r="228" ht="14.5" customHeight="1">
      <c r="A228" t="s" s="147">
        <v>277</v>
      </c>
      <c r="B228" t="s" s="65">
        <v>279</v>
      </c>
      <c r="C228" t="s" s="147">
        <v>93</v>
      </c>
      <c r="D228" s="129">
        <v>20</v>
      </c>
      <c r="E228" s="131"/>
      <c r="F228" s="131">
        <f>E228*D228</f>
        <v>0</v>
      </c>
      <c r="G228" s="115"/>
    </row>
    <row r="229" ht="22.6" customHeight="1">
      <c r="A229" t="s" s="147">
        <v>280</v>
      </c>
      <c r="B229" t="s" s="65">
        <v>281</v>
      </c>
      <c r="C229" t="s" s="147">
        <v>93</v>
      </c>
      <c r="D229" s="129">
        <v>15</v>
      </c>
      <c r="E229" s="131"/>
      <c r="F229" s="131">
        <f>E229*D229</f>
        <v>0</v>
      </c>
      <c r="G229" s="115"/>
    </row>
    <row r="230" ht="14.5" customHeight="1">
      <c r="A230" s="132"/>
      <c r="B230" s="224"/>
      <c r="C230" s="132"/>
      <c r="D230" s="129"/>
      <c r="E230" s="131"/>
      <c r="F230" s="131"/>
      <c r="G230" s="115"/>
    </row>
    <row r="231" ht="15.75" customHeight="1">
      <c r="A231" s="132"/>
      <c r="B231" t="s" s="225">
        <v>118</v>
      </c>
      <c r="C231" s="132"/>
      <c r="D231" s="129"/>
      <c r="E231" s="131"/>
      <c r="F231" s="162">
        <f>SUM(F212:F229)</f>
        <v>0</v>
      </c>
      <c r="G231" s="115"/>
    </row>
    <row r="232" ht="15.75" customHeight="1">
      <c r="A232" s="163"/>
      <c r="B232" s="226"/>
      <c r="C232" s="132"/>
      <c r="D232" s="129"/>
      <c r="E232" s="131"/>
      <c r="F232" s="131"/>
      <c r="G232" s="115"/>
    </row>
    <row r="233" ht="28.5" customHeight="1">
      <c r="A233" s="165">
        <v>10</v>
      </c>
      <c r="B233" t="s" s="219">
        <v>282</v>
      </c>
      <c r="C233" s="227"/>
      <c r="D233" s="129"/>
      <c r="E233" s="131"/>
      <c r="F233" s="131"/>
      <c r="G233" s="216"/>
    </row>
    <row r="234" ht="14.5" customHeight="1">
      <c r="A234" s="167"/>
      <c r="B234" s="132"/>
      <c r="C234" s="132"/>
      <c r="D234" s="129"/>
      <c r="E234" s="131"/>
      <c r="F234" s="131"/>
      <c r="G234" s="115"/>
    </row>
    <row r="235" ht="52.5" customHeight="1">
      <c r="A235" s="136">
        <v>10.1</v>
      </c>
      <c r="B235" t="s" s="157">
        <v>283</v>
      </c>
      <c r="C235" s="128"/>
      <c r="D235" s="129"/>
      <c r="E235" s="130"/>
      <c r="F235" s="131"/>
      <c r="G235" s="115"/>
    </row>
    <row r="236" ht="13.55" customHeight="1">
      <c r="A236" s="132"/>
      <c r="B236" t="s" s="228">
        <v>284</v>
      </c>
      <c r="C236" s="128"/>
      <c r="D236" s="129"/>
      <c r="E236" s="130"/>
      <c r="F236" s="131"/>
      <c r="G236" s="115"/>
    </row>
    <row r="237" ht="108" customHeight="1">
      <c r="A237" t="s" s="147">
        <v>285</v>
      </c>
      <c r="B237" t="s" s="177">
        <v>286</v>
      </c>
      <c r="C237" t="s" s="229">
        <v>20</v>
      </c>
      <c r="D237" s="129">
        <v>1</v>
      </c>
      <c r="E237" s="130"/>
      <c r="F237" s="230">
        <f>E237*D237</f>
        <v>0</v>
      </c>
      <c r="G237" s="115"/>
    </row>
    <row r="238" ht="13.55" customHeight="1">
      <c r="A238" t="s" s="147">
        <v>287</v>
      </c>
      <c r="B238" t="s" s="231">
        <v>288</v>
      </c>
      <c r="C238" t="s" s="134">
        <v>20</v>
      </c>
      <c r="D238" t="s" s="147">
        <v>289</v>
      </c>
      <c r="E238" s="153"/>
      <c r="F238" s="230"/>
      <c r="G238" s="115"/>
    </row>
    <row r="239" ht="13.55" customHeight="1">
      <c r="A239" t="s" s="147">
        <v>290</v>
      </c>
      <c r="B239" t="s" s="65">
        <v>291</v>
      </c>
      <c r="C239" t="s" s="229">
        <v>20</v>
      </c>
      <c r="D239" t="s" s="147">
        <v>289</v>
      </c>
      <c r="E239" s="153"/>
      <c r="F239" s="232"/>
      <c r="G239" s="115"/>
    </row>
    <row r="240" ht="13.55" customHeight="1">
      <c r="A240" t="s" s="147">
        <v>292</v>
      </c>
      <c r="B240" t="s" s="65">
        <v>293</v>
      </c>
      <c r="C240" t="s" s="229">
        <v>20</v>
      </c>
      <c r="D240" s="129">
        <v>20</v>
      </c>
      <c r="E240" s="233"/>
      <c r="F240" s="230">
        <f>E240*D240</f>
        <v>0</v>
      </c>
      <c r="G240" s="115"/>
    </row>
    <row r="241" ht="13.55" customHeight="1">
      <c r="A241" t="s" s="147">
        <v>294</v>
      </c>
      <c r="B241" t="s" s="65">
        <v>295</v>
      </c>
      <c r="C241" t="s" s="229">
        <v>20</v>
      </c>
      <c r="D241" s="129">
        <v>12</v>
      </c>
      <c r="E241" s="233"/>
      <c r="F241" s="230">
        <f>E241*D241</f>
        <v>0</v>
      </c>
      <c r="G241" s="115"/>
    </row>
    <row r="242" ht="13.55" customHeight="1">
      <c r="A242" t="s" s="147">
        <v>296</v>
      </c>
      <c r="B242" t="s" s="65">
        <v>297</v>
      </c>
      <c r="C242" t="s" s="229">
        <v>20</v>
      </c>
      <c r="D242" s="129">
        <v>4</v>
      </c>
      <c r="E242" s="233"/>
      <c r="F242" s="230">
        <f>E242*D242</f>
        <v>0</v>
      </c>
      <c r="G242" s="115"/>
    </row>
    <row r="243" ht="13.55" customHeight="1">
      <c r="A243" t="s" s="147">
        <v>298</v>
      </c>
      <c r="B243" t="s" s="65">
        <v>299</v>
      </c>
      <c r="C243" t="s" s="229">
        <v>20</v>
      </c>
      <c r="D243" s="129">
        <v>3</v>
      </c>
      <c r="E243" s="233"/>
      <c r="F243" s="230">
        <f>E243*D243</f>
        <v>0</v>
      </c>
      <c r="G243" s="115"/>
    </row>
    <row r="244" ht="13.55" customHeight="1">
      <c r="A244" t="s" s="147">
        <v>300</v>
      </c>
      <c r="B244" t="s" s="65">
        <v>301</v>
      </c>
      <c r="C244" t="s" s="229">
        <v>20</v>
      </c>
      <c r="D244" s="129">
        <v>10</v>
      </c>
      <c r="E244" s="233"/>
      <c r="F244" s="230">
        <f>E244*D244</f>
        <v>0</v>
      </c>
      <c r="G244" s="115"/>
    </row>
    <row r="245" ht="15.75" customHeight="1">
      <c r="A245" t="s" s="147">
        <v>302</v>
      </c>
      <c r="B245" t="s" s="234">
        <v>303</v>
      </c>
      <c r="C245" t="s" s="229">
        <v>20</v>
      </c>
      <c r="D245" s="129">
        <v>6</v>
      </c>
      <c r="E245" s="233"/>
      <c r="F245" s="230">
        <f>E245*D245</f>
        <v>0</v>
      </c>
      <c r="G245" s="115"/>
    </row>
    <row r="246" ht="15.75" customHeight="1">
      <c r="A246" t="s" s="147">
        <v>304</v>
      </c>
      <c r="B246" t="s" s="235">
        <v>305</v>
      </c>
      <c r="C246" t="s" s="229">
        <v>20</v>
      </c>
      <c r="D246" s="129">
        <v>15</v>
      </c>
      <c r="E246" s="233"/>
      <c r="F246" s="230">
        <f>E246*D246</f>
        <v>0</v>
      </c>
      <c r="G246" s="115"/>
    </row>
    <row r="247" ht="13.55" customHeight="1">
      <c r="A247" t="s" s="147">
        <v>306</v>
      </c>
      <c r="B247" t="s" s="65">
        <v>307</v>
      </c>
      <c r="C247" t="s" s="229">
        <v>20</v>
      </c>
      <c r="D247" s="129">
        <v>7</v>
      </c>
      <c r="E247" s="233"/>
      <c r="F247" s="230">
        <f>E247*D247</f>
        <v>0</v>
      </c>
      <c r="G247" s="115"/>
    </row>
    <row r="248" ht="13.55" customHeight="1">
      <c r="A248" t="s" s="147">
        <v>308</v>
      </c>
      <c r="B248" t="s" s="65">
        <v>309</v>
      </c>
      <c r="C248" t="s" s="229">
        <v>20</v>
      </c>
      <c r="D248" s="236">
        <v>8</v>
      </c>
      <c r="E248" s="233"/>
      <c r="F248" s="230">
        <f>E248*D248</f>
        <v>0</v>
      </c>
      <c r="G248" s="115"/>
    </row>
    <row r="249" ht="13.55" customHeight="1">
      <c r="A249" s="132"/>
      <c r="B249" s="170"/>
      <c r="C249" s="223"/>
      <c r="D249" s="236"/>
      <c r="E249" s="233"/>
      <c r="F249" s="131"/>
      <c r="G249" s="115"/>
    </row>
    <row r="250" ht="15.75" customHeight="1">
      <c r="A250" s="132"/>
      <c r="B250" t="s" s="217">
        <v>118</v>
      </c>
      <c r="C250" s="223"/>
      <c r="D250" s="236"/>
      <c r="E250" s="233"/>
      <c r="F250" s="162">
        <f>SUM(F234:F248)</f>
        <v>0</v>
      </c>
      <c r="G250" s="115"/>
    </row>
    <row r="251" ht="13.55" customHeight="1">
      <c r="A251" s="163"/>
      <c r="B251" s="68"/>
      <c r="C251" s="223"/>
      <c r="D251" s="236"/>
      <c r="E251" s="233"/>
      <c r="F251" s="131"/>
      <c r="G251" s="115"/>
    </row>
    <row r="252" ht="13.55" customHeight="1">
      <c r="A252" s="165">
        <v>11</v>
      </c>
      <c r="B252" t="s" s="237">
        <v>310</v>
      </c>
      <c r="C252" s="223"/>
      <c r="D252" s="236"/>
      <c r="E252" s="233"/>
      <c r="F252" s="131"/>
      <c r="G252" s="115"/>
    </row>
    <row r="253" ht="82.6" customHeight="1">
      <c r="A253" s="126">
        <v>11.1</v>
      </c>
      <c r="B253" t="s" s="146">
        <v>311</v>
      </c>
      <c r="C253" t="s" s="238">
        <v>150</v>
      </c>
      <c r="D253" s="222">
        <v>1</v>
      </c>
      <c r="E253" s="239"/>
      <c r="F253" s="131">
        <f>E253*D253</f>
        <v>0</v>
      </c>
      <c r="G253" s="115"/>
    </row>
    <row r="254" ht="13.55" customHeight="1">
      <c r="A254" s="132"/>
      <c r="B254" s="170"/>
      <c r="C254" s="223"/>
      <c r="D254" s="236"/>
      <c r="E254" s="233"/>
      <c r="F254" s="131"/>
      <c r="G254" s="115"/>
    </row>
    <row r="255" ht="15.75" customHeight="1">
      <c r="A255" s="132"/>
      <c r="B255" t="s" s="217">
        <v>118</v>
      </c>
      <c r="C255" s="223"/>
      <c r="D255" s="236"/>
      <c r="E255" s="233"/>
      <c r="F255" s="162">
        <f>SUM(F253)</f>
        <v>0</v>
      </c>
      <c r="G255" s="115"/>
    </row>
    <row r="256" ht="15.75" customHeight="1">
      <c r="A256" s="8"/>
      <c r="B256" s="240"/>
      <c r="C256" s="241"/>
      <c r="D256" s="242"/>
      <c r="E256" s="243"/>
      <c r="F256" s="108"/>
      <c r="G256" s="8"/>
    </row>
    <row r="257" ht="15.75" customHeight="1">
      <c r="A257" s="8"/>
      <c r="B257" s="240"/>
      <c r="C257" s="241"/>
      <c r="D257" s="242"/>
      <c r="E257" s="243"/>
      <c r="F257" s="108"/>
      <c r="G257" s="8"/>
    </row>
    <row r="258" ht="14.5" customHeight="1">
      <c r="A258" s="244"/>
      <c r="B258" s="8"/>
      <c r="C258" s="8"/>
      <c r="D258" s="245"/>
      <c r="E258" s="8"/>
      <c r="F258" s="244"/>
      <c r="G258" s="8"/>
    </row>
    <row r="259" ht="14.5" customHeight="1">
      <c r="A259" s="244"/>
      <c r="B259" s="8"/>
      <c r="C259" s="8"/>
      <c r="D259" s="245"/>
      <c r="E259" s="8"/>
      <c r="F259" s="244"/>
      <c r="G259" s="8"/>
    </row>
    <row r="260" ht="14.5" customHeight="1">
      <c r="A260" s="244"/>
      <c r="B260" s="8"/>
      <c r="C260" s="8"/>
      <c r="D260" s="245"/>
      <c r="E260" s="8"/>
      <c r="F260" s="244"/>
      <c r="G260" s="8"/>
    </row>
    <row r="261" ht="14.5" customHeight="1">
      <c r="A261" s="244"/>
      <c r="B261" s="8"/>
      <c r="C261" s="8"/>
      <c r="D261" s="245"/>
      <c r="E261" s="8"/>
      <c r="F261" s="244"/>
      <c r="G261" s="8"/>
    </row>
    <row r="262" ht="14.5" customHeight="1">
      <c r="A262" s="244"/>
      <c r="B262" s="8"/>
      <c r="C262" s="8"/>
      <c r="D262" s="245"/>
      <c r="E262" s="8"/>
      <c r="F262" s="244"/>
      <c r="G262" s="8"/>
    </row>
    <row r="263" ht="14.5" customHeight="1">
      <c r="A263" s="244"/>
      <c r="B263" s="8"/>
      <c r="C263" s="8"/>
      <c r="D263" s="245"/>
      <c r="E263" s="8"/>
      <c r="F263" s="244"/>
      <c r="G263" s="8"/>
    </row>
    <row r="264" ht="14.5" customHeight="1">
      <c r="A264" s="244"/>
      <c r="B264" s="8"/>
      <c r="C264" s="8"/>
      <c r="D264" s="245"/>
      <c r="E264" s="8"/>
      <c r="F264" s="244"/>
      <c r="G264" s="8"/>
    </row>
    <row r="265" ht="15.75" customHeight="1">
      <c r="A265" s="246"/>
      <c r="B265" s="109"/>
      <c r="C265" s="109"/>
      <c r="D265" s="247"/>
      <c r="E265" s="109"/>
      <c r="F265" s="246"/>
      <c r="G265" s="8"/>
    </row>
    <row r="266" ht="18" customHeight="1">
      <c r="A266" s="248"/>
      <c r="B266" t="s" s="249">
        <v>21</v>
      </c>
      <c r="C266" t="s" s="250">
        <v>312</v>
      </c>
      <c r="D266" t="s" s="251">
        <v>313</v>
      </c>
      <c r="E266" t="s" s="250">
        <v>314</v>
      </c>
      <c r="F266" t="s" s="252">
        <v>315</v>
      </c>
      <c r="G266" s="115"/>
    </row>
    <row r="267" ht="15.75" customHeight="1">
      <c r="A267" s="164"/>
      <c r="B267" t="s" s="253">
        <v>316</v>
      </c>
      <c r="C267" s="164"/>
      <c r="D267" s="254"/>
      <c r="E267" s="125"/>
      <c r="F267" s="125"/>
      <c r="G267" s="115"/>
    </row>
    <row r="268" ht="15.75" customHeight="1">
      <c r="A268" s="132"/>
      <c r="B268" s="255"/>
      <c r="C268" s="210"/>
      <c r="D268" s="256"/>
      <c r="E268" s="131"/>
      <c r="F268" s="131"/>
      <c r="G268" s="115"/>
    </row>
    <row r="269" ht="13.5" customHeight="1">
      <c r="A269" s="132"/>
      <c r="B269" s="132"/>
      <c r="C269" s="257">
        <v>1</v>
      </c>
      <c r="D269" s="256"/>
      <c r="E269" s="131"/>
      <c r="F269" s="258">
        <f>F64</f>
        <v>0</v>
      </c>
      <c r="G269" s="115"/>
    </row>
    <row r="270" ht="15.75" customHeight="1">
      <c r="A270" s="132"/>
      <c r="B270" s="132"/>
      <c r="C270" s="132"/>
      <c r="D270" s="256"/>
      <c r="E270" s="131"/>
      <c r="F270" s="258"/>
      <c r="G270" s="115"/>
    </row>
    <row r="271" ht="15.75" customHeight="1">
      <c r="A271" s="132"/>
      <c r="B271" s="132"/>
      <c r="C271" s="136">
        <v>2</v>
      </c>
      <c r="D271" s="256"/>
      <c r="E271" s="131"/>
      <c r="F271" s="258">
        <f>F94</f>
        <v>0</v>
      </c>
      <c r="G271" s="115"/>
    </row>
    <row r="272" ht="15.75" customHeight="1">
      <c r="A272" s="132"/>
      <c r="B272" s="132"/>
      <c r="C272" s="132"/>
      <c r="D272" s="256"/>
      <c r="E272" s="131"/>
      <c r="F272" s="258"/>
      <c r="G272" s="115"/>
    </row>
    <row r="273" ht="15.75" customHeight="1">
      <c r="A273" s="259"/>
      <c r="B273" s="132"/>
      <c r="C273" s="136">
        <v>3</v>
      </c>
      <c r="D273" s="256"/>
      <c r="E273" s="131"/>
      <c r="F273" s="258">
        <f>F114</f>
        <v>0</v>
      </c>
      <c r="G273" s="115"/>
    </row>
    <row r="274" ht="15.75" customHeight="1">
      <c r="A274" s="259"/>
      <c r="B274" s="132"/>
      <c r="C274" s="132"/>
      <c r="D274" s="256"/>
      <c r="E274" s="131"/>
      <c r="F274" s="258"/>
      <c r="G274" s="115"/>
    </row>
    <row r="275" ht="15.75" customHeight="1">
      <c r="A275" s="259"/>
      <c r="B275" s="132"/>
      <c r="C275" s="136">
        <v>4</v>
      </c>
      <c r="D275" s="256"/>
      <c r="E275" s="131"/>
      <c r="F275" s="258">
        <f>F123</f>
        <v>0</v>
      </c>
      <c r="G275" s="115"/>
    </row>
    <row r="276" ht="15.75" customHeight="1">
      <c r="A276" s="259"/>
      <c r="B276" s="132"/>
      <c r="C276" s="132"/>
      <c r="D276" s="256"/>
      <c r="E276" s="131"/>
      <c r="F276" s="258"/>
      <c r="G276" s="115"/>
    </row>
    <row r="277" ht="15.75" customHeight="1">
      <c r="A277" s="259"/>
      <c r="B277" s="132"/>
      <c r="C277" s="136">
        <v>5</v>
      </c>
      <c r="D277" s="256"/>
      <c r="E277" s="131"/>
      <c r="F277" s="258">
        <f>F139</f>
        <v>0</v>
      </c>
      <c r="G277" s="115"/>
    </row>
    <row r="278" ht="15.75" customHeight="1">
      <c r="A278" s="259"/>
      <c r="B278" s="132"/>
      <c r="C278" s="132"/>
      <c r="D278" s="256"/>
      <c r="E278" s="131"/>
      <c r="F278" s="258"/>
      <c r="G278" s="115"/>
    </row>
    <row r="279" ht="15.75" customHeight="1">
      <c r="A279" s="132"/>
      <c r="B279" s="132"/>
      <c r="C279" s="136">
        <v>6</v>
      </c>
      <c r="D279" s="256"/>
      <c r="E279" s="131"/>
      <c r="F279" s="258">
        <f>F158</f>
        <v>0</v>
      </c>
      <c r="G279" s="115"/>
    </row>
    <row r="280" ht="15.75" customHeight="1">
      <c r="A280" s="132"/>
      <c r="B280" s="132"/>
      <c r="C280" s="132"/>
      <c r="D280" s="256"/>
      <c r="E280" s="131"/>
      <c r="F280" s="258"/>
      <c r="G280" s="115"/>
    </row>
    <row r="281" ht="15.75" customHeight="1">
      <c r="A281" s="260"/>
      <c r="B281" s="132"/>
      <c r="C281" s="136">
        <v>7</v>
      </c>
      <c r="D281" s="256"/>
      <c r="E281" s="131"/>
      <c r="F281" s="258">
        <f>F169</f>
        <v>0</v>
      </c>
      <c r="G281" s="115"/>
    </row>
    <row r="282" ht="15.75" customHeight="1">
      <c r="A282" s="260"/>
      <c r="B282" s="132"/>
      <c r="C282" s="132"/>
      <c r="D282" s="256"/>
      <c r="E282" s="131"/>
      <c r="F282" s="258"/>
      <c r="G282" s="115"/>
    </row>
    <row r="283" ht="15.75" customHeight="1">
      <c r="A283" s="147"/>
      <c r="B283" s="132"/>
      <c r="C283" s="136">
        <v>8</v>
      </c>
      <c r="D283" s="256"/>
      <c r="E283" s="131"/>
      <c r="F283" s="258">
        <f>F195</f>
        <v>0</v>
      </c>
      <c r="G283" s="115"/>
    </row>
    <row r="284" ht="15.75" customHeight="1">
      <c r="A284" s="147"/>
      <c r="B284" s="132"/>
      <c r="C284" s="132"/>
      <c r="D284" s="256"/>
      <c r="E284" s="131"/>
      <c r="F284" s="258"/>
      <c r="G284" s="115"/>
    </row>
    <row r="285" ht="15.75" customHeight="1">
      <c r="A285" s="147"/>
      <c r="B285" s="132"/>
      <c r="C285" s="136">
        <v>9</v>
      </c>
      <c r="D285" s="256"/>
      <c r="E285" s="131"/>
      <c r="F285" s="258">
        <f>F231</f>
        <v>0</v>
      </c>
      <c r="G285" s="115"/>
    </row>
    <row r="286" ht="15.75" customHeight="1">
      <c r="A286" s="147"/>
      <c r="B286" s="132"/>
      <c r="C286" s="132"/>
      <c r="D286" s="256"/>
      <c r="E286" s="131"/>
      <c r="F286" s="258"/>
      <c r="G286" s="115"/>
    </row>
    <row r="287" ht="15.75" customHeight="1">
      <c r="A287" s="147"/>
      <c r="B287" s="132"/>
      <c r="C287" s="136">
        <v>10</v>
      </c>
      <c r="D287" s="256"/>
      <c r="E287" s="131"/>
      <c r="F287" s="258">
        <f>F250</f>
        <v>0</v>
      </c>
      <c r="G287" s="115"/>
    </row>
    <row r="288" ht="15.75" customHeight="1">
      <c r="A288" s="147"/>
      <c r="B288" s="132"/>
      <c r="C288" s="132"/>
      <c r="D288" s="256"/>
      <c r="E288" s="131"/>
      <c r="F288" s="258"/>
      <c r="G288" s="115"/>
    </row>
    <row r="289" ht="15.75" customHeight="1">
      <c r="A289" s="147"/>
      <c r="B289" s="132"/>
      <c r="C289" s="136">
        <v>11</v>
      </c>
      <c r="D289" s="256"/>
      <c r="E289" s="131"/>
      <c r="F289" s="258">
        <f>F255</f>
        <v>0</v>
      </c>
      <c r="G289" s="115"/>
    </row>
    <row r="290" ht="14.5" customHeight="1">
      <c r="A290" s="147"/>
      <c r="B290" s="132"/>
      <c r="C290" s="132"/>
      <c r="D290" s="256"/>
      <c r="E290" s="131"/>
      <c r="F290" s="261"/>
      <c r="G290" s="8"/>
    </row>
    <row r="291" ht="14.5" customHeight="1">
      <c r="A291" s="132"/>
      <c r="B291" s="132"/>
      <c r="C291" s="132"/>
      <c r="D291" s="129"/>
      <c r="E291" s="131"/>
      <c r="F291" s="261"/>
      <c r="G291" s="8"/>
    </row>
    <row r="292" ht="14.5" customHeight="1">
      <c r="A292" s="132"/>
      <c r="B292" s="132"/>
      <c r="C292" s="132"/>
      <c r="D292" s="129"/>
      <c r="E292" s="131"/>
      <c r="F292" s="262"/>
      <c r="G292" s="115"/>
    </row>
    <row r="293" ht="15.75" customHeight="1">
      <c r="A293" s="132"/>
      <c r="B293" t="s" s="200">
        <v>317</v>
      </c>
      <c r="C293" s="132"/>
      <c r="D293" s="129"/>
      <c r="E293" s="131"/>
      <c r="F293" s="263">
        <f>SUM(F269:F289)</f>
        <v>0</v>
      </c>
      <c r="G293" s="115"/>
    </row>
    <row r="294" ht="15.75" customHeight="1">
      <c r="A294" s="132"/>
      <c r="B294" s="132"/>
      <c r="C294" s="132"/>
      <c r="D294" s="129"/>
      <c r="E294" s="131"/>
      <c r="F294" s="125"/>
      <c r="G294" s="115"/>
    </row>
    <row r="295" ht="14.5" customHeight="1">
      <c r="A295" s="132"/>
      <c r="B295" s="132"/>
      <c r="C295" s="132"/>
      <c r="D295" s="129"/>
      <c r="E295" s="131"/>
      <c r="F295" s="131"/>
      <c r="G295" s="115"/>
    </row>
    <row r="296" ht="14.5" customHeight="1">
      <c r="A296" s="132"/>
      <c r="B296" s="132"/>
      <c r="C296" s="132"/>
      <c r="D296" s="129"/>
      <c r="E296" s="131"/>
      <c r="F296" s="131"/>
      <c r="G296" s="115"/>
    </row>
    <row r="297" ht="14.5" customHeight="1">
      <c r="A297" s="132"/>
      <c r="B297" s="132"/>
      <c r="C297" s="132"/>
      <c r="D297" s="129"/>
      <c r="E297" s="131"/>
      <c r="F297" s="131"/>
      <c r="G297" s="115"/>
    </row>
    <row r="298" ht="14.5" customHeight="1">
      <c r="A298" s="132"/>
      <c r="B298" s="132"/>
      <c r="C298" s="132"/>
      <c r="D298" s="129"/>
      <c r="E298" s="131"/>
      <c r="F298" s="131"/>
      <c r="G298" s="115"/>
    </row>
    <row r="299" ht="14.5" customHeight="1">
      <c r="A299" s="132"/>
      <c r="B299" s="132"/>
      <c r="C299" s="132"/>
      <c r="D299" s="129"/>
      <c r="E299" s="131"/>
      <c r="F299" s="131"/>
      <c r="G299" s="115"/>
    </row>
    <row r="300" ht="14.5" customHeight="1">
      <c r="A300" s="132"/>
      <c r="B300" s="132"/>
      <c r="C300" s="132"/>
      <c r="D300" s="129"/>
      <c r="E300" s="131"/>
      <c r="F300" s="131"/>
      <c r="G300" s="115"/>
    </row>
    <row r="301" ht="14.5" customHeight="1">
      <c r="A301" s="132"/>
      <c r="B301" s="132"/>
      <c r="C301" s="132"/>
      <c r="D301" s="129"/>
      <c r="E301" s="131"/>
      <c r="F301" s="131"/>
      <c r="G301" s="115"/>
    </row>
    <row r="302" ht="14.5" customHeight="1">
      <c r="A302" s="132"/>
      <c r="B302" s="132"/>
      <c r="C302" s="132"/>
      <c r="D302" s="129"/>
      <c r="E302" s="131"/>
      <c r="F302" s="131"/>
      <c r="G302" s="115"/>
    </row>
    <row r="303" ht="14.5" customHeight="1">
      <c r="A303" s="132"/>
      <c r="B303" s="132"/>
      <c r="C303" s="132"/>
      <c r="D303" s="129"/>
      <c r="E303" s="131"/>
      <c r="F303" s="131"/>
      <c r="G303" s="115"/>
    </row>
    <row r="304" ht="14.5" customHeight="1">
      <c r="A304" s="132"/>
      <c r="B304" s="132"/>
      <c r="C304" s="132"/>
      <c r="D304" s="129"/>
      <c r="E304" s="131"/>
      <c r="F304" s="131"/>
      <c r="G304" s="115"/>
    </row>
    <row r="305" ht="14.5" customHeight="1">
      <c r="A305" s="132"/>
      <c r="B305" s="132"/>
      <c r="C305" s="132"/>
      <c r="D305" s="129"/>
      <c r="E305" s="131"/>
      <c r="F305" s="131"/>
      <c r="G305" s="115"/>
    </row>
    <row r="306" ht="14.5" customHeight="1">
      <c r="A306" s="132"/>
      <c r="B306" s="132"/>
      <c r="C306" s="132"/>
      <c r="D306" s="129"/>
      <c r="E306" s="131"/>
      <c r="F306" s="131"/>
      <c r="G306" s="115"/>
    </row>
    <row r="307" ht="14.5" customHeight="1">
      <c r="A307" s="132"/>
      <c r="B307" s="132"/>
      <c r="C307" s="132"/>
      <c r="D307" s="129"/>
      <c r="E307" s="131"/>
      <c r="F307" s="131"/>
      <c r="G307" s="115"/>
    </row>
    <row r="308" ht="14.5" customHeight="1">
      <c r="A308" s="132"/>
      <c r="B308" s="132"/>
      <c r="C308" s="132"/>
      <c r="D308" s="129"/>
      <c r="E308" s="131"/>
      <c r="F308" s="131"/>
      <c r="G308" s="115"/>
    </row>
    <row r="309" ht="14.5" customHeight="1">
      <c r="A309" s="132"/>
      <c r="B309" s="132"/>
      <c r="C309" s="132"/>
      <c r="D309" s="129"/>
      <c r="E309" s="131"/>
      <c r="F309" s="131"/>
      <c r="G309" s="115"/>
    </row>
    <row r="310" ht="14.5" customHeight="1">
      <c r="A310" s="132"/>
      <c r="B310" s="132"/>
      <c r="C310" s="132"/>
      <c r="D310" s="129"/>
      <c r="E310" s="131"/>
      <c r="F310" s="131"/>
      <c r="G310" s="115"/>
    </row>
    <row r="311" ht="14.5" customHeight="1">
      <c r="A311" s="132"/>
      <c r="B311" s="132"/>
      <c r="C311" s="132"/>
      <c r="D311" s="129"/>
      <c r="E311" s="131"/>
      <c r="F311" s="131"/>
      <c r="G311" s="115"/>
    </row>
    <row r="312" ht="14.5" customHeight="1">
      <c r="A312" s="132"/>
      <c r="B312" s="132"/>
      <c r="C312" s="132"/>
      <c r="D312" s="129"/>
      <c r="E312" s="131"/>
      <c r="F312" s="131"/>
      <c r="G312" s="115"/>
    </row>
    <row r="313" ht="15.75" customHeight="1">
      <c r="A313" s="210"/>
      <c r="B313" s="210"/>
      <c r="C313" s="210"/>
      <c r="D313" s="264"/>
      <c r="E313" s="265"/>
      <c r="F313" s="265"/>
      <c r="G313" s="115"/>
    </row>
    <row r="314" ht="15.75" customHeight="1">
      <c r="A314" s="266"/>
      <c r="B314" s="266"/>
      <c r="C314" s="266"/>
      <c r="D314" s="267"/>
      <c r="E314" s="268"/>
      <c r="F314" s="268"/>
      <c r="G314" s="8"/>
    </row>
    <row r="315" ht="14.5" customHeight="1">
      <c r="A315" s="8"/>
      <c r="B315" s="8"/>
      <c r="C315" s="8"/>
      <c r="D315" s="107"/>
      <c r="E315" s="108"/>
      <c r="F315" s="108"/>
      <c r="G315" s="8"/>
    </row>
    <row r="316" ht="14.5" customHeight="1">
      <c r="A316" s="8"/>
      <c r="B316" s="8"/>
      <c r="C316" s="8"/>
      <c r="D316" s="107"/>
      <c r="E316" s="108"/>
      <c r="F316" s="108"/>
      <c r="G316" s="8"/>
    </row>
    <row r="317" ht="14.5" customHeight="1">
      <c r="A317" s="8"/>
      <c r="B317" s="8"/>
      <c r="C317" s="8"/>
      <c r="D317" s="107"/>
      <c r="E317" s="108"/>
      <c r="F317" s="108"/>
      <c r="G317" s="8"/>
    </row>
    <row r="318" ht="14.5" customHeight="1">
      <c r="A318" s="8"/>
      <c r="B318" s="8"/>
      <c r="C318" s="8"/>
      <c r="D318" s="107"/>
      <c r="E318" s="108"/>
      <c r="F318" s="108"/>
      <c r="G318" s="8"/>
    </row>
    <row r="319" ht="14.5" customHeight="1">
      <c r="A319" s="8"/>
      <c r="B319" s="8"/>
      <c r="C319" s="8"/>
      <c r="D319" s="107"/>
      <c r="E319" s="108"/>
      <c r="F319" s="108"/>
      <c r="G319" s="8"/>
    </row>
    <row r="320" ht="14.5" customHeight="1">
      <c r="A320" s="8"/>
      <c r="B320" s="8"/>
      <c r="C320" s="8"/>
      <c r="D320" s="107"/>
      <c r="E320" s="108"/>
      <c r="F320" s="108"/>
      <c r="G320" s="8"/>
    </row>
    <row r="321" ht="14.5" customHeight="1">
      <c r="A321" s="8"/>
      <c r="B321" s="8"/>
      <c r="C321" s="8"/>
      <c r="D321" s="107"/>
      <c r="E321" s="108"/>
      <c r="F321" s="108"/>
      <c r="G321" s="8"/>
    </row>
    <row r="322" ht="14.5" customHeight="1">
      <c r="A322" s="8"/>
      <c r="B322" s="8"/>
      <c r="C322" s="8"/>
      <c r="D322" s="107"/>
      <c r="E322" s="108"/>
      <c r="F322" s="108"/>
      <c r="G322" s="8"/>
    </row>
    <row r="323" ht="14.5" customHeight="1">
      <c r="A323" s="8"/>
      <c r="B323" s="8"/>
      <c r="C323" s="8"/>
      <c r="D323" s="107"/>
      <c r="E323" s="108"/>
      <c r="F323" s="108"/>
      <c r="G323" s="8"/>
    </row>
    <row r="324" ht="14.5" customHeight="1">
      <c r="A324" s="8"/>
      <c r="B324" s="8"/>
      <c r="C324" s="8"/>
      <c r="D324" s="107"/>
      <c r="E324" s="108"/>
      <c r="F324" s="8"/>
      <c r="G324" s="8"/>
    </row>
    <row r="325" ht="14.5" customHeight="1">
      <c r="A325" s="8"/>
      <c r="B325" s="8"/>
      <c r="C325" s="8"/>
      <c r="D325" s="107"/>
      <c r="E325" s="108"/>
      <c r="F325" s="8"/>
      <c r="G325" s="8"/>
    </row>
    <row r="326" ht="14.5" customHeight="1">
      <c r="A326" s="8"/>
      <c r="B326" s="8"/>
      <c r="C326" s="8"/>
      <c r="D326" s="107"/>
      <c r="E326" s="108"/>
      <c r="F326" s="8"/>
      <c r="G326" s="8"/>
    </row>
    <row r="327" ht="14.5" customHeight="1">
      <c r="A327" s="8"/>
      <c r="B327" s="8"/>
      <c r="C327" s="8"/>
      <c r="D327" s="107"/>
      <c r="E327" s="108"/>
      <c r="F327" s="8"/>
      <c r="G327" s="8"/>
    </row>
    <row r="328" ht="14.5" customHeight="1">
      <c r="A328" s="8"/>
      <c r="B328" s="8"/>
      <c r="C328" s="8"/>
      <c r="D328" s="107"/>
      <c r="E328" s="108"/>
      <c r="F328" s="8"/>
      <c r="G328" s="8"/>
    </row>
    <row r="329" ht="14.5" customHeight="1">
      <c r="A329" s="8"/>
      <c r="B329" s="8"/>
      <c r="C329" s="8"/>
      <c r="D329" s="107"/>
      <c r="E329" s="108"/>
      <c r="F329" s="8"/>
      <c r="G329" s="8"/>
    </row>
    <row r="330" ht="14.5" customHeight="1">
      <c r="A330" s="8"/>
      <c r="B330" s="8"/>
      <c r="C330" s="8"/>
      <c r="D330" s="107"/>
      <c r="E330" s="108"/>
      <c r="F330" s="8"/>
      <c r="G330" s="8"/>
    </row>
    <row r="331" ht="14.5" customHeight="1">
      <c r="A331" s="8"/>
      <c r="B331" s="8"/>
      <c r="C331" s="8"/>
      <c r="D331" s="107"/>
      <c r="E331" s="108"/>
      <c r="F331" s="8"/>
      <c r="G331" s="8"/>
    </row>
    <row r="332" ht="14.5" customHeight="1">
      <c r="A332" s="8"/>
      <c r="B332" s="8"/>
      <c r="C332" s="8"/>
      <c r="D332" s="107"/>
      <c r="E332" s="108"/>
      <c r="F332" s="8"/>
      <c r="G332" s="8"/>
    </row>
    <row r="333" ht="14.5" customHeight="1">
      <c r="A333" s="8"/>
      <c r="B333" s="8"/>
      <c r="C333" s="8"/>
      <c r="D333" s="107"/>
      <c r="E333" s="108"/>
      <c r="F333" s="8"/>
      <c r="G333" s="8"/>
    </row>
    <row r="334" ht="14.5" customHeight="1">
      <c r="A334" s="8"/>
      <c r="B334" s="8"/>
      <c r="C334" s="8"/>
      <c r="D334" s="107"/>
      <c r="E334" s="108"/>
      <c r="F334" s="8"/>
      <c r="G334" s="8"/>
    </row>
    <row r="335" ht="14.5" customHeight="1">
      <c r="A335" s="8"/>
      <c r="B335" s="8"/>
      <c r="C335" s="8"/>
      <c r="D335" s="107"/>
      <c r="E335" s="108"/>
      <c r="F335" s="8"/>
      <c r="G335" s="8"/>
    </row>
    <row r="336" ht="14.5" customHeight="1">
      <c r="A336" s="8"/>
      <c r="B336" s="8"/>
      <c r="C336" s="8"/>
      <c r="D336" s="107"/>
      <c r="E336" s="108"/>
      <c r="F336" s="8"/>
      <c r="G336" s="8"/>
    </row>
    <row r="337" ht="14.5" customHeight="1">
      <c r="A337" s="8"/>
      <c r="B337" s="8"/>
      <c r="C337" s="8"/>
      <c r="D337" s="107"/>
      <c r="E337" s="108"/>
      <c r="F337" s="8"/>
      <c r="G337" s="8"/>
    </row>
    <row r="338" ht="14.5" customHeight="1">
      <c r="A338" s="8"/>
      <c r="B338" s="8"/>
      <c r="C338" s="8"/>
      <c r="D338" s="107"/>
      <c r="E338" s="108"/>
      <c r="F338" s="8"/>
      <c r="G338" s="8"/>
    </row>
    <row r="339" ht="14.5" customHeight="1">
      <c r="A339" s="8"/>
      <c r="B339" s="8"/>
      <c r="C339" s="8"/>
      <c r="D339" s="107"/>
      <c r="E339" s="108"/>
      <c r="F339" s="8"/>
      <c r="G339" s="8"/>
    </row>
    <row r="340" ht="14.5" customHeight="1">
      <c r="A340" s="8"/>
      <c r="B340" s="8"/>
      <c r="C340" s="8"/>
      <c r="D340" s="107"/>
      <c r="E340" s="108"/>
      <c r="F340" s="8"/>
      <c r="G340" s="8"/>
    </row>
    <row r="341" ht="14.5" customHeight="1">
      <c r="A341" s="8"/>
      <c r="B341" s="8"/>
      <c r="C341" s="8"/>
      <c r="D341" s="107"/>
      <c r="E341" s="108"/>
      <c r="F341" s="8"/>
      <c r="G341" s="8"/>
    </row>
    <row r="342" ht="14.5" customHeight="1">
      <c r="A342" s="8"/>
      <c r="B342" s="8"/>
      <c r="C342" s="8"/>
      <c r="D342" s="107"/>
      <c r="E342" s="108"/>
      <c r="F342" s="8"/>
      <c r="G342" s="8"/>
    </row>
    <row r="343" ht="14.5" customHeight="1">
      <c r="A343" s="8"/>
      <c r="B343" s="8"/>
      <c r="C343" s="8"/>
      <c r="D343" s="107"/>
      <c r="E343" s="108"/>
      <c r="F343" s="8"/>
      <c r="G343" s="8"/>
    </row>
    <row r="344" ht="14.5" customHeight="1">
      <c r="A344" s="8"/>
      <c r="B344" s="8"/>
      <c r="C344" s="8"/>
      <c r="D344" s="107"/>
      <c r="E344" s="108"/>
      <c r="F344" s="8"/>
      <c r="G344" s="8"/>
    </row>
    <row r="345" ht="14.5" customHeight="1">
      <c r="A345" s="8"/>
      <c r="B345" s="8"/>
      <c r="C345" s="8"/>
      <c r="D345" s="107"/>
      <c r="E345" s="108"/>
      <c r="F345" s="8"/>
      <c r="G345" s="8"/>
    </row>
    <row r="346" ht="14.5" customHeight="1">
      <c r="A346" s="8"/>
      <c r="B346" s="8"/>
      <c r="C346" s="8"/>
      <c r="D346" s="107"/>
      <c r="E346" s="108"/>
      <c r="F346" s="8"/>
      <c r="G346" s="8"/>
    </row>
    <row r="347" ht="14.5" customHeight="1">
      <c r="A347" s="8"/>
      <c r="B347" s="8"/>
      <c r="C347" s="8"/>
      <c r="D347" s="107"/>
      <c r="E347" s="108"/>
      <c r="F347" s="8"/>
      <c r="G347" s="8"/>
    </row>
    <row r="348" ht="14.5" customHeight="1">
      <c r="A348" s="8"/>
      <c r="B348" s="8"/>
      <c r="C348" s="8"/>
      <c r="D348" s="107"/>
      <c r="E348" s="108"/>
      <c r="F348" s="8"/>
      <c r="G348" s="8"/>
    </row>
    <row r="349" ht="14.5" customHeight="1">
      <c r="A349" s="8"/>
      <c r="B349" s="8"/>
      <c r="C349" s="8"/>
      <c r="D349" s="107"/>
      <c r="E349" s="108"/>
      <c r="F349" s="8"/>
      <c r="G349" s="8"/>
    </row>
    <row r="350" ht="14.5" customHeight="1">
      <c r="A350" s="8"/>
      <c r="B350" s="8"/>
      <c r="C350" s="8"/>
      <c r="D350" s="107"/>
      <c r="E350" s="108"/>
      <c r="F350" s="8"/>
      <c r="G350" s="8"/>
    </row>
    <row r="351" ht="14.5" customHeight="1">
      <c r="A351" s="8"/>
      <c r="B351" s="8"/>
      <c r="C351" s="8"/>
      <c r="D351" s="107"/>
      <c r="E351" s="108"/>
      <c r="F351" s="8"/>
      <c r="G351" s="8"/>
    </row>
    <row r="352" ht="14.5" customHeight="1">
      <c r="A352" s="8"/>
      <c r="B352" s="8"/>
      <c r="C352" s="8"/>
      <c r="D352" s="107"/>
      <c r="E352" s="108"/>
      <c r="F352" s="8"/>
      <c r="G352" s="8"/>
    </row>
    <row r="353" ht="14.5" customHeight="1">
      <c r="A353" s="8"/>
      <c r="B353" s="8"/>
      <c r="C353" s="8"/>
      <c r="D353" s="107"/>
      <c r="E353" s="108"/>
      <c r="F353" s="8"/>
      <c r="G353" s="8"/>
    </row>
    <row r="354" ht="14.5" customHeight="1">
      <c r="A354" s="8"/>
      <c r="B354" s="8"/>
      <c r="C354" s="8"/>
      <c r="D354" s="107"/>
      <c r="E354" s="108"/>
      <c r="F354" s="8"/>
      <c r="G354" s="8"/>
    </row>
    <row r="355" ht="14.5" customHeight="1">
      <c r="A355" s="8"/>
      <c r="B355" s="8"/>
      <c r="C355" s="8"/>
      <c r="D355" s="107"/>
      <c r="E355" s="108"/>
      <c r="F355" s="8"/>
      <c r="G355" s="8"/>
    </row>
    <row r="356" ht="14.5" customHeight="1">
      <c r="A356" s="8"/>
      <c r="B356" s="8"/>
      <c r="C356" s="8"/>
      <c r="D356" s="107"/>
      <c r="E356" s="108"/>
      <c r="F356" s="8"/>
      <c r="G356" s="8"/>
    </row>
    <row r="357" ht="14.5" customHeight="1">
      <c r="A357" s="8"/>
      <c r="B357" s="8"/>
      <c r="C357" s="8"/>
      <c r="D357" s="107"/>
      <c r="E357" s="108"/>
      <c r="F357" s="8"/>
      <c r="G357" s="8"/>
    </row>
    <row r="358" ht="14.5" customHeight="1">
      <c r="A358" s="8"/>
      <c r="B358" s="8"/>
      <c r="C358" s="8"/>
      <c r="D358" s="107"/>
      <c r="E358" s="108"/>
      <c r="F358" s="8"/>
      <c r="G358" s="8"/>
    </row>
    <row r="359" ht="14.5" customHeight="1">
      <c r="A359" s="8"/>
      <c r="B359" s="8"/>
      <c r="C359" s="8"/>
      <c r="D359" s="107"/>
      <c r="E359" s="108"/>
      <c r="F359" s="8"/>
      <c r="G359" s="8"/>
    </row>
    <row r="360" ht="14.5" customHeight="1">
      <c r="A360" s="8"/>
      <c r="B360" s="8"/>
      <c r="C360" s="8"/>
      <c r="D360" s="107"/>
      <c r="E360" s="108"/>
      <c r="F360" s="8"/>
      <c r="G360" s="8"/>
    </row>
    <row r="361" ht="14.5" customHeight="1">
      <c r="A361" s="8"/>
      <c r="B361" s="8"/>
      <c r="C361" s="8"/>
      <c r="D361" s="107"/>
      <c r="E361" s="108"/>
      <c r="F361" s="8"/>
      <c r="G361" s="8"/>
    </row>
    <row r="362" ht="14.5" customHeight="1">
      <c r="A362" s="8"/>
      <c r="B362" s="8"/>
      <c r="C362" s="8"/>
      <c r="D362" s="107"/>
      <c r="E362" s="108"/>
      <c r="F362" s="8"/>
      <c r="G362" s="8"/>
    </row>
    <row r="363" ht="14.5" customHeight="1">
      <c r="A363" s="8"/>
      <c r="B363" s="8"/>
      <c r="C363" s="8"/>
      <c r="D363" s="107"/>
      <c r="E363" s="108"/>
      <c r="F363" s="8"/>
      <c r="G363" s="8"/>
    </row>
    <row r="364" ht="14.5" customHeight="1">
      <c r="A364" s="8"/>
      <c r="B364" s="8"/>
      <c r="C364" s="8"/>
      <c r="D364" s="107"/>
      <c r="E364" s="108"/>
      <c r="F364" s="8"/>
      <c r="G364" s="8"/>
    </row>
    <row r="365" ht="14.5" customHeight="1">
      <c r="A365" s="8"/>
      <c r="B365" s="8"/>
      <c r="C365" s="8"/>
      <c r="D365" s="107"/>
      <c r="E365" s="108"/>
      <c r="F365" s="8"/>
      <c r="G365" s="8"/>
    </row>
    <row r="366" ht="14.5" customHeight="1">
      <c r="A366" s="8"/>
      <c r="B366" s="8"/>
      <c r="C366" s="8"/>
      <c r="D366" s="107"/>
      <c r="E366" s="108"/>
      <c r="F366" s="8"/>
      <c r="G366" s="8"/>
    </row>
    <row r="367" ht="14.5" customHeight="1">
      <c r="A367" s="8"/>
      <c r="B367" s="8"/>
      <c r="C367" s="8"/>
      <c r="D367" s="107"/>
      <c r="E367" s="108"/>
      <c r="F367" s="8"/>
      <c r="G367" s="8"/>
    </row>
    <row r="368" ht="14.5" customHeight="1">
      <c r="A368" s="8"/>
      <c r="B368" s="8"/>
      <c r="C368" s="8"/>
      <c r="D368" s="107"/>
      <c r="E368" s="108"/>
      <c r="F368" s="8"/>
      <c r="G368" s="8"/>
    </row>
    <row r="369" ht="14.5" customHeight="1">
      <c r="A369" s="8"/>
      <c r="B369" s="8"/>
      <c r="C369" s="8"/>
      <c r="D369" s="107"/>
      <c r="E369" s="108"/>
      <c r="F369" s="8"/>
      <c r="G369" s="8"/>
    </row>
    <row r="370" ht="14.5" customHeight="1">
      <c r="A370" s="8"/>
      <c r="B370" s="8"/>
      <c r="C370" s="8"/>
      <c r="D370" s="107"/>
      <c r="E370" s="108"/>
      <c r="F370" s="8"/>
      <c r="G370" s="8"/>
    </row>
    <row r="371" ht="14.5" customHeight="1">
      <c r="A371" s="8"/>
      <c r="B371" s="8"/>
      <c r="C371" s="8"/>
      <c r="D371" s="107"/>
      <c r="E371" s="108"/>
      <c r="F371" s="8"/>
      <c r="G371" s="8"/>
    </row>
    <row r="372" ht="14.5" customHeight="1">
      <c r="A372" s="8"/>
      <c r="B372" s="8"/>
      <c r="C372" s="8"/>
      <c r="D372" s="107"/>
      <c r="E372" s="108"/>
      <c r="F372" s="8"/>
      <c r="G372" s="8"/>
    </row>
    <row r="373" ht="14.5" customHeight="1">
      <c r="A373" s="8"/>
      <c r="B373" s="8"/>
      <c r="C373" s="8"/>
      <c r="D373" s="107"/>
      <c r="E373" s="108"/>
      <c r="F373" s="8"/>
      <c r="G373" s="8"/>
    </row>
    <row r="374" ht="14.5" customHeight="1">
      <c r="A374" s="8"/>
      <c r="B374" s="8"/>
      <c r="C374" s="8"/>
      <c r="D374" s="107"/>
      <c r="E374" s="108"/>
      <c r="F374" s="8"/>
      <c r="G374" s="8"/>
    </row>
    <row r="375" ht="14.5" customHeight="1">
      <c r="A375" s="8"/>
      <c r="B375" s="8"/>
      <c r="C375" s="8"/>
      <c r="D375" s="107"/>
      <c r="E375" s="108"/>
      <c r="F375" s="8"/>
      <c r="G375" s="8"/>
    </row>
    <row r="376" ht="14.5" customHeight="1">
      <c r="A376" s="8"/>
      <c r="B376" s="8"/>
      <c r="C376" s="8"/>
      <c r="D376" s="107"/>
      <c r="E376" s="108"/>
      <c r="F376" s="8"/>
      <c r="G376" s="8"/>
    </row>
    <row r="377" ht="14.5" customHeight="1">
      <c r="A377" s="8"/>
      <c r="B377" s="8"/>
      <c r="C377" s="8"/>
      <c r="D377" s="107"/>
      <c r="E377" s="108"/>
      <c r="F377" s="8"/>
      <c r="G377" s="8"/>
    </row>
    <row r="378" ht="14.5" customHeight="1">
      <c r="A378" s="8"/>
      <c r="B378" s="8"/>
      <c r="C378" s="8"/>
      <c r="D378" s="107"/>
      <c r="E378" s="108"/>
      <c r="F378" s="8"/>
      <c r="G378" s="8"/>
    </row>
    <row r="379" ht="14.5" customHeight="1">
      <c r="A379" s="8"/>
      <c r="B379" s="8"/>
      <c r="C379" s="8"/>
      <c r="D379" s="107"/>
      <c r="E379" s="108"/>
      <c r="F379" s="8"/>
      <c r="G379" s="8"/>
    </row>
    <row r="380" ht="14.5" customHeight="1">
      <c r="A380" s="8"/>
      <c r="B380" s="8"/>
      <c r="C380" s="8"/>
      <c r="D380" s="107"/>
      <c r="E380" s="108"/>
      <c r="F380" s="8"/>
      <c r="G380" s="8"/>
    </row>
    <row r="381" ht="14.5" customHeight="1">
      <c r="A381" s="8"/>
      <c r="B381" s="8"/>
      <c r="C381" s="8"/>
      <c r="D381" s="107"/>
      <c r="E381" s="108"/>
      <c r="F381" s="8"/>
      <c r="G381" s="8"/>
    </row>
    <row r="382" ht="14.5" customHeight="1">
      <c r="A382" s="8"/>
      <c r="B382" s="8"/>
      <c r="C382" s="8"/>
      <c r="D382" s="107"/>
      <c r="E382" s="108"/>
      <c r="F382" s="8"/>
      <c r="G382" s="8"/>
    </row>
    <row r="383" ht="14.5" customHeight="1">
      <c r="A383" s="8"/>
      <c r="B383" s="8"/>
      <c r="C383" s="8"/>
      <c r="D383" s="107"/>
      <c r="E383" s="108"/>
      <c r="F383" s="8"/>
      <c r="G383" s="8"/>
    </row>
    <row r="384" ht="14.5" customHeight="1">
      <c r="A384" s="8"/>
      <c r="B384" s="8"/>
      <c r="C384" s="8"/>
      <c r="D384" s="107"/>
      <c r="E384" s="108"/>
      <c r="F384" s="8"/>
      <c r="G384" s="8"/>
    </row>
    <row r="385" ht="14.5" customHeight="1">
      <c r="A385" s="8"/>
      <c r="B385" s="8"/>
      <c r="C385" s="8"/>
      <c r="D385" s="107"/>
      <c r="E385" s="108"/>
      <c r="F385" s="8"/>
      <c r="G385" s="8"/>
    </row>
    <row r="386" ht="14.5" customHeight="1">
      <c r="A386" s="8"/>
      <c r="B386" s="8"/>
      <c r="C386" s="8"/>
      <c r="D386" s="107"/>
      <c r="E386" s="108"/>
      <c r="F386" s="8"/>
      <c r="G386" s="8"/>
    </row>
    <row r="387" ht="14.5" customHeight="1">
      <c r="A387" s="8"/>
      <c r="B387" s="8"/>
      <c r="C387" s="8"/>
      <c r="D387" s="107"/>
      <c r="E387" s="108"/>
      <c r="F387" s="8"/>
      <c r="G387" s="8"/>
    </row>
    <row r="388" ht="14.5" customHeight="1">
      <c r="A388" s="8"/>
      <c r="B388" s="8"/>
      <c r="C388" s="8"/>
      <c r="D388" s="107"/>
      <c r="E388" s="108"/>
      <c r="F388" s="8"/>
      <c r="G388" s="8"/>
    </row>
    <row r="389" ht="14.5" customHeight="1">
      <c r="A389" s="8"/>
      <c r="B389" s="8"/>
      <c r="C389" s="8"/>
      <c r="D389" s="107"/>
      <c r="E389" s="108"/>
      <c r="F389" s="8"/>
      <c r="G389" s="8"/>
    </row>
    <row r="390" ht="14.5" customHeight="1">
      <c r="A390" s="8"/>
      <c r="B390" s="8"/>
      <c r="C390" s="8"/>
      <c r="D390" s="107"/>
      <c r="E390" s="108"/>
      <c r="F390" s="8"/>
      <c r="G390" s="8"/>
    </row>
    <row r="391" ht="14.5" customHeight="1">
      <c r="A391" s="8"/>
      <c r="B391" s="8"/>
      <c r="C391" s="8"/>
      <c r="D391" s="107"/>
      <c r="E391" s="108"/>
      <c r="F391" s="8"/>
      <c r="G391" s="8"/>
    </row>
    <row r="392" ht="14.5" customHeight="1">
      <c r="A392" s="8"/>
      <c r="B392" s="8"/>
      <c r="C392" s="8"/>
      <c r="D392" s="107"/>
      <c r="E392" s="108"/>
      <c r="F392" s="8"/>
      <c r="G392" s="8"/>
    </row>
    <row r="393" ht="14.5" customHeight="1">
      <c r="A393" s="8"/>
      <c r="B393" s="8"/>
      <c r="C393" s="8"/>
      <c r="D393" s="107"/>
      <c r="E393" s="108"/>
      <c r="F393" s="8"/>
      <c r="G393" s="8"/>
    </row>
    <row r="394" ht="14.5" customHeight="1">
      <c r="A394" s="8"/>
      <c r="B394" s="8"/>
      <c r="C394" s="8"/>
      <c r="D394" s="107"/>
      <c r="E394" s="108"/>
      <c r="F394" s="8"/>
      <c r="G394" s="8"/>
    </row>
    <row r="395" ht="14.5" customHeight="1">
      <c r="A395" s="8"/>
      <c r="B395" s="8"/>
      <c r="C395" s="8"/>
      <c r="D395" s="107"/>
      <c r="E395" s="108"/>
      <c r="F395" s="8"/>
      <c r="G395" s="8"/>
    </row>
    <row r="396" ht="14.5" customHeight="1">
      <c r="A396" s="8"/>
      <c r="B396" s="8"/>
      <c r="C396" s="8"/>
      <c r="D396" s="107"/>
      <c r="E396" s="108"/>
      <c r="F396" s="8"/>
      <c r="G396" s="8"/>
    </row>
    <row r="397" ht="14.5" customHeight="1">
      <c r="A397" s="8"/>
      <c r="B397" s="8"/>
      <c r="C397" s="8"/>
      <c r="D397" s="107"/>
      <c r="E397" s="108"/>
      <c r="F397" s="8"/>
      <c r="G397" s="8"/>
    </row>
    <row r="398" ht="14.5" customHeight="1">
      <c r="A398" s="8"/>
      <c r="B398" s="8"/>
      <c r="C398" s="8"/>
      <c r="D398" s="107"/>
      <c r="E398" s="108"/>
      <c r="F398" s="8"/>
      <c r="G398" s="8"/>
    </row>
    <row r="399" ht="14.5" customHeight="1">
      <c r="A399" s="8"/>
      <c r="B399" s="8"/>
      <c r="C399" s="8"/>
      <c r="D399" s="107"/>
      <c r="E399" s="108"/>
      <c r="F399" s="8"/>
      <c r="G399" s="8"/>
    </row>
    <row r="400" ht="14.5" customHeight="1">
      <c r="A400" s="8"/>
      <c r="B400" s="8"/>
      <c r="C400" s="8"/>
      <c r="D400" s="107"/>
      <c r="E400" s="108"/>
      <c r="F400" s="8"/>
      <c r="G400" s="8"/>
    </row>
    <row r="401" ht="14.5" customHeight="1">
      <c r="A401" s="8"/>
      <c r="B401" s="8"/>
      <c r="C401" s="8"/>
      <c r="D401" s="107"/>
      <c r="E401" s="108"/>
      <c r="F401" s="8"/>
      <c r="G401" s="8"/>
    </row>
    <row r="402" ht="14.5" customHeight="1">
      <c r="A402" s="8"/>
      <c r="B402" s="8"/>
      <c r="C402" s="8"/>
      <c r="D402" s="107"/>
      <c r="E402" s="108"/>
      <c r="F402" s="8"/>
      <c r="G402" s="8"/>
    </row>
    <row r="403" ht="14.5" customHeight="1">
      <c r="A403" s="8"/>
      <c r="B403" s="8"/>
      <c r="C403" s="8"/>
      <c r="D403" s="107"/>
      <c r="E403" s="108"/>
      <c r="F403" s="8"/>
      <c r="G403" s="8"/>
    </row>
    <row r="404" ht="14.5" customHeight="1">
      <c r="A404" s="8"/>
      <c r="B404" s="8"/>
      <c r="C404" s="8"/>
      <c r="D404" s="107"/>
      <c r="E404" s="108"/>
      <c r="F404" s="8"/>
      <c r="G404" s="8"/>
    </row>
    <row r="405" ht="14.5" customHeight="1">
      <c r="A405" s="8"/>
      <c r="B405" s="8"/>
      <c r="C405" s="8"/>
      <c r="D405" s="107"/>
      <c r="E405" s="108"/>
      <c r="F405" s="8"/>
      <c r="G405" s="8"/>
    </row>
    <row r="406" ht="14.5" customHeight="1">
      <c r="A406" s="8"/>
      <c r="B406" s="8"/>
      <c r="C406" s="8"/>
      <c r="D406" s="107"/>
      <c r="E406" s="108"/>
      <c r="F406" s="8"/>
      <c r="G406" s="8"/>
    </row>
    <row r="407" ht="14.5" customHeight="1">
      <c r="A407" s="8"/>
      <c r="B407" s="8"/>
      <c r="C407" s="8"/>
      <c r="D407" s="107"/>
      <c r="E407" s="108"/>
      <c r="F407" s="8"/>
      <c r="G407" s="8"/>
    </row>
    <row r="408" ht="14.5" customHeight="1">
      <c r="A408" s="8"/>
      <c r="B408" s="8"/>
      <c r="C408" s="8"/>
      <c r="D408" s="107"/>
      <c r="E408" s="108"/>
      <c r="F408" s="8"/>
      <c r="G408" s="8"/>
    </row>
    <row r="409" ht="14.5" customHeight="1">
      <c r="A409" s="8"/>
      <c r="B409" s="8"/>
      <c r="C409" s="8"/>
      <c r="D409" s="107"/>
      <c r="E409" s="108"/>
      <c r="F409" s="8"/>
      <c r="G409" s="8"/>
    </row>
    <row r="410" ht="14.5" customHeight="1">
      <c r="A410" s="8"/>
      <c r="B410" s="8"/>
      <c r="C410" s="8"/>
      <c r="D410" s="107"/>
      <c r="E410" s="108"/>
      <c r="F410" s="8"/>
      <c r="G410" s="8"/>
    </row>
    <row r="411" ht="14.5" customHeight="1">
      <c r="A411" s="8"/>
      <c r="B411" s="8"/>
      <c r="C411" s="8"/>
      <c r="D411" s="107"/>
      <c r="E411" s="108"/>
      <c r="F411" s="8"/>
      <c r="G411" s="8"/>
    </row>
    <row r="412" ht="14.5" customHeight="1">
      <c r="A412" s="8"/>
      <c r="B412" s="8"/>
      <c r="C412" s="8"/>
      <c r="D412" s="107"/>
      <c r="E412" s="108"/>
      <c r="F412" s="8"/>
      <c r="G412" s="8"/>
    </row>
    <row r="413" ht="14.5" customHeight="1">
      <c r="A413" s="8"/>
      <c r="B413" s="8"/>
      <c r="C413" s="8"/>
      <c r="D413" s="107"/>
      <c r="E413" s="108"/>
      <c r="F413" s="8"/>
      <c r="G413" s="8"/>
    </row>
    <row r="414" ht="14.5" customHeight="1">
      <c r="A414" s="8"/>
      <c r="B414" s="8"/>
      <c r="C414" s="8"/>
      <c r="D414" s="107"/>
      <c r="E414" s="108"/>
      <c r="F414" s="8"/>
      <c r="G414" s="8"/>
    </row>
    <row r="415" ht="14.5" customHeight="1">
      <c r="A415" s="8"/>
      <c r="B415" s="8"/>
      <c r="C415" s="8"/>
      <c r="D415" s="107"/>
      <c r="E415" s="108"/>
      <c r="F415" s="8"/>
      <c r="G415" s="8"/>
    </row>
    <row r="416" ht="14.5" customHeight="1">
      <c r="A416" s="8"/>
      <c r="B416" s="8"/>
      <c r="C416" s="8"/>
      <c r="D416" s="107"/>
      <c r="E416" s="108"/>
      <c r="F416" s="8"/>
      <c r="G416" s="8"/>
    </row>
    <row r="417" ht="14.5" customHeight="1">
      <c r="A417" s="8"/>
      <c r="B417" s="8"/>
      <c r="C417" s="8"/>
      <c r="D417" s="107"/>
      <c r="E417" s="108"/>
      <c r="F417" s="8"/>
      <c r="G417" s="8"/>
    </row>
    <row r="418" ht="14.5" customHeight="1">
      <c r="A418" s="8"/>
      <c r="B418" s="8"/>
      <c r="C418" s="8"/>
      <c r="D418" s="107"/>
      <c r="E418" s="108"/>
      <c r="F418" s="8"/>
      <c r="G418" s="8"/>
    </row>
    <row r="419" ht="14.5" customHeight="1">
      <c r="A419" s="8"/>
      <c r="B419" s="8"/>
      <c r="C419" s="8"/>
      <c r="D419" s="107"/>
      <c r="E419" s="108"/>
      <c r="F419" s="8"/>
      <c r="G419" s="8"/>
    </row>
    <row r="420" ht="14.5" customHeight="1">
      <c r="A420" s="8"/>
      <c r="B420" s="8"/>
      <c r="C420" s="8"/>
      <c r="D420" s="107"/>
      <c r="E420" s="108"/>
      <c r="F420" s="8"/>
      <c r="G420" s="8"/>
    </row>
    <row r="421" ht="14.5" customHeight="1">
      <c r="A421" s="8"/>
      <c r="B421" s="8"/>
      <c r="C421" s="8"/>
      <c r="D421" s="107"/>
      <c r="E421" s="108"/>
      <c r="F421" s="8"/>
      <c r="G421" s="8"/>
    </row>
    <row r="422" ht="14.5" customHeight="1">
      <c r="A422" s="8"/>
      <c r="B422" s="8"/>
      <c r="C422" s="8"/>
      <c r="D422" s="107"/>
      <c r="E422" s="108"/>
      <c r="F422" s="8"/>
      <c r="G422" s="8"/>
    </row>
    <row r="423" ht="14.5" customHeight="1">
      <c r="A423" s="8"/>
      <c r="B423" s="8"/>
      <c r="C423" s="8"/>
      <c r="D423" s="107"/>
      <c r="E423" s="108"/>
      <c r="F423" s="8"/>
      <c r="G423" s="8"/>
    </row>
    <row r="424" ht="14.5" customHeight="1">
      <c r="A424" s="8"/>
      <c r="B424" s="8"/>
      <c r="C424" s="8"/>
      <c r="D424" s="107"/>
      <c r="E424" s="108"/>
      <c r="F424" s="8"/>
      <c r="G424" s="8"/>
    </row>
    <row r="425" ht="14.5" customHeight="1">
      <c r="A425" s="8"/>
      <c r="B425" s="8"/>
      <c r="C425" s="8"/>
      <c r="D425" s="107"/>
      <c r="E425" s="108"/>
      <c r="F425" s="8"/>
      <c r="G425" s="8"/>
    </row>
    <row r="426" ht="14.5" customHeight="1">
      <c r="A426" s="8"/>
      <c r="B426" s="8"/>
      <c r="C426" s="8"/>
      <c r="D426" s="107"/>
      <c r="E426" s="108"/>
      <c r="F426" s="8"/>
      <c r="G426" s="8"/>
    </row>
    <row r="427" ht="14.5" customHeight="1">
      <c r="A427" s="8"/>
      <c r="B427" s="8"/>
      <c r="C427" s="8"/>
      <c r="D427" s="107"/>
      <c r="E427" s="108"/>
      <c r="F427" s="8"/>
      <c r="G427" s="8"/>
    </row>
    <row r="428" ht="14.5" customHeight="1">
      <c r="A428" s="8"/>
      <c r="B428" s="8"/>
      <c r="C428" s="8"/>
      <c r="D428" s="107"/>
      <c r="E428" s="108"/>
      <c r="F428" s="8"/>
      <c r="G428" s="8"/>
    </row>
    <row r="429" ht="14.5" customHeight="1">
      <c r="A429" s="8"/>
      <c r="B429" s="8"/>
      <c r="C429" s="8"/>
      <c r="D429" s="107"/>
      <c r="E429" s="108"/>
      <c r="F429" s="8"/>
      <c r="G429" s="8"/>
    </row>
    <row r="430" ht="14.5" customHeight="1">
      <c r="A430" s="8"/>
      <c r="B430" s="8"/>
      <c r="C430" s="8"/>
      <c r="D430" s="107"/>
      <c r="E430" s="108"/>
      <c r="F430" s="8"/>
      <c r="G430" s="8"/>
    </row>
    <row r="431" ht="14.5" customHeight="1">
      <c r="A431" s="8"/>
      <c r="B431" s="8"/>
      <c r="C431" s="8"/>
      <c r="D431" s="107"/>
      <c r="E431" s="108"/>
      <c r="F431" s="8"/>
      <c r="G431" s="8"/>
    </row>
    <row r="432" ht="14.5" customHeight="1">
      <c r="A432" s="8"/>
      <c r="B432" s="8"/>
      <c r="C432" s="8"/>
      <c r="D432" s="107"/>
      <c r="E432" s="108"/>
      <c r="F432" s="8"/>
      <c r="G432" s="8"/>
    </row>
    <row r="433" ht="14.5" customHeight="1">
      <c r="A433" s="8"/>
      <c r="B433" s="8"/>
      <c r="C433" s="8"/>
      <c r="D433" s="107"/>
      <c r="E433" s="108"/>
      <c r="F433" s="8"/>
      <c r="G433" s="8"/>
    </row>
    <row r="434" ht="14.5" customHeight="1">
      <c r="A434" s="8"/>
      <c r="B434" s="8"/>
      <c r="C434" s="8"/>
      <c r="D434" s="107"/>
      <c r="E434" s="108"/>
      <c r="F434" s="8"/>
      <c r="G434" s="8"/>
    </row>
    <row r="435" ht="14.5" customHeight="1">
      <c r="A435" s="8"/>
      <c r="B435" s="8"/>
      <c r="C435" s="8"/>
      <c r="D435" s="107"/>
      <c r="E435" s="108"/>
      <c r="F435" s="8"/>
      <c r="G435" s="8"/>
    </row>
    <row r="436" ht="14.5" customHeight="1">
      <c r="A436" s="8"/>
      <c r="B436" s="8"/>
      <c r="C436" s="8"/>
      <c r="D436" s="107"/>
      <c r="E436" s="108"/>
      <c r="F436" s="8"/>
      <c r="G436" s="8"/>
    </row>
    <row r="437" ht="14.5" customHeight="1">
      <c r="A437" s="8"/>
      <c r="B437" s="8"/>
      <c r="C437" s="8"/>
      <c r="D437" s="107"/>
      <c r="E437" s="108"/>
      <c r="F437" s="8"/>
      <c r="G437" s="8"/>
    </row>
    <row r="438" ht="14.5" customHeight="1">
      <c r="A438" s="8"/>
      <c r="B438" s="8"/>
      <c r="C438" s="8"/>
      <c r="D438" s="107"/>
      <c r="E438" s="108"/>
      <c r="F438" s="8"/>
      <c r="G438" s="8"/>
    </row>
    <row r="439" ht="14.5" customHeight="1">
      <c r="A439" s="8"/>
      <c r="B439" s="8"/>
      <c r="C439" s="8"/>
      <c r="D439" s="107"/>
      <c r="E439" s="108"/>
      <c r="F439" s="8"/>
      <c r="G439" s="8"/>
    </row>
    <row r="440" ht="14.5" customHeight="1">
      <c r="A440" s="8"/>
      <c r="B440" s="8"/>
      <c r="C440" s="8"/>
      <c r="D440" s="107"/>
      <c r="E440" s="108"/>
      <c r="F440" s="8"/>
      <c r="G440" s="8"/>
    </row>
    <row r="441" ht="14.5" customHeight="1">
      <c r="A441" s="8"/>
      <c r="B441" s="8"/>
      <c r="C441" s="8"/>
      <c r="D441" s="107"/>
      <c r="E441" s="108"/>
      <c r="F441" s="8"/>
      <c r="G441" s="8"/>
    </row>
    <row r="442" ht="14.5" customHeight="1">
      <c r="A442" s="8"/>
      <c r="B442" s="8"/>
      <c r="C442" s="8"/>
      <c r="D442" s="107"/>
      <c r="E442" s="108"/>
      <c r="F442" s="8"/>
      <c r="G442" s="8"/>
    </row>
    <row r="443" ht="14.5" customHeight="1">
      <c r="A443" s="8"/>
      <c r="B443" s="8"/>
      <c r="C443" s="8"/>
      <c r="D443" s="107"/>
      <c r="E443" s="108"/>
      <c r="F443" s="8"/>
      <c r="G443" s="8"/>
    </row>
    <row r="444" ht="14.5" customHeight="1">
      <c r="A444" s="8"/>
      <c r="B444" s="8"/>
      <c r="C444" s="8"/>
      <c r="D444" s="107"/>
      <c r="E444" s="108"/>
      <c r="F444" s="8"/>
      <c r="G444" s="8"/>
    </row>
    <row r="445" ht="14.5" customHeight="1">
      <c r="A445" s="8"/>
      <c r="B445" s="8"/>
      <c r="C445" s="8"/>
      <c r="D445" s="107"/>
      <c r="E445" s="108"/>
      <c r="F445" s="8"/>
      <c r="G445" s="8"/>
    </row>
    <row r="446" ht="14.5" customHeight="1">
      <c r="A446" s="8"/>
      <c r="B446" s="8"/>
      <c r="C446" s="8"/>
      <c r="D446" s="107"/>
      <c r="E446" s="108"/>
      <c r="F446" s="8"/>
      <c r="G446" s="8"/>
    </row>
    <row r="447" ht="14.5" customHeight="1">
      <c r="A447" s="8"/>
      <c r="B447" s="8"/>
      <c r="C447" s="8"/>
      <c r="D447" s="107"/>
      <c r="E447" s="108"/>
      <c r="F447" s="8"/>
      <c r="G447" s="8"/>
    </row>
    <row r="448" ht="14.5" customHeight="1">
      <c r="A448" s="8"/>
      <c r="B448" s="8"/>
      <c r="C448" s="8"/>
      <c r="D448" s="107"/>
      <c r="E448" s="108"/>
      <c r="F448" s="8"/>
      <c r="G448" s="8"/>
    </row>
    <row r="449" ht="14.5" customHeight="1">
      <c r="A449" s="8"/>
      <c r="B449" s="8"/>
      <c r="C449" s="8"/>
      <c r="D449" s="107"/>
      <c r="E449" s="108"/>
      <c r="F449" s="8"/>
      <c r="G449" s="8"/>
    </row>
    <row r="450" ht="14.5" customHeight="1">
      <c r="A450" s="8"/>
      <c r="B450" s="8"/>
      <c r="C450" s="8"/>
      <c r="D450" s="107"/>
      <c r="E450" s="108"/>
      <c r="F450" s="8"/>
      <c r="G450" s="8"/>
    </row>
    <row r="451" ht="14.5" customHeight="1">
      <c r="A451" s="8"/>
      <c r="B451" s="8"/>
      <c r="C451" s="8"/>
      <c r="D451" s="107"/>
      <c r="E451" s="108"/>
      <c r="F451" s="8"/>
      <c r="G451" s="8"/>
    </row>
    <row r="452" ht="14.5" customHeight="1">
      <c r="A452" s="8"/>
      <c r="B452" s="8"/>
      <c r="C452" s="8"/>
      <c r="D452" s="107"/>
      <c r="E452" s="108"/>
      <c r="F452" s="8"/>
      <c r="G452" s="8"/>
    </row>
    <row r="453" ht="14.5" customHeight="1">
      <c r="A453" s="8"/>
      <c r="B453" s="8"/>
      <c r="C453" s="8"/>
      <c r="D453" s="107"/>
      <c r="E453" s="108"/>
      <c r="F453" s="8"/>
      <c r="G453" s="8"/>
    </row>
    <row r="454" ht="14.5" customHeight="1">
      <c r="A454" s="8"/>
      <c r="B454" s="8"/>
      <c r="C454" s="8"/>
      <c r="D454" s="107"/>
      <c r="E454" s="108"/>
      <c r="F454" s="8"/>
      <c r="G454" s="8"/>
    </row>
    <row r="455" ht="14.5" customHeight="1">
      <c r="A455" s="8"/>
      <c r="B455" s="8"/>
      <c r="C455" s="8"/>
      <c r="D455" s="107"/>
      <c r="E455" s="108"/>
      <c r="F455" s="8"/>
      <c r="G455" s="8"/>
    </row>
    <row r="456" ht="14.5" customHeight="1">
      <c r="A456" s="8"/>
      <c r="B456" s="8"/>
      <c r="C456" s="8"/>
      <c r="D456" s="107"/>
      <c r="E456" s="108"/>
      <c r="F456" s="8"/>
      <c r="G456" s="8"/>
    </row>
    <row r="457" ht="14.5" customHeight="1">
      <c r="A457" s="8"/>
      <c r="B457" s="8"/>
      <c r="C457" s="8"/>
      <c r="D457" s="107"/>
      <c r="E457" s="108"/>
      <c r="F457" s="8"/>
      <c r="G457" s="8"/>
    </row>
    <row r="458" ht="14.5" customHeight="1">
      <c r="A458" s="8"/>
      <c r="B458" s="8"/>
      <c r="C458" s="8"/>
      <c r="D458" s="107"/>
      <c r="E458" s="108"/>
      <c r="F458" s="8"/>
      <c r="G458" s="8"/>
    </row>
    <row r="459" ht="14.5" customHeight="1">
      <c r="A459" s="8"/>
      <c r="B459" s="8"/>
      <c r="C459" s="8"/>
      <c r="D459" s="107"/>
      <c r="E459" s="108"/>
      <c r="F459" s="8"/>
      <c r="G459" s="8"/>
    </row>
    <row r="460" ht="14.5" customHeight="1">
      <c r="A460" s="8"/>
      <c r="B460" s="8"/>
      <c r="C460" s="8"/>
      <c r="D460" s="107"/>
      <c r="E460" s="108"/>
      <c r="F460" s="8"/>
      <c r="G460" s="8"/>
    </row>
    <row r="461" ht="14.5" customHeight="1">
      <c r="A461" s="8"/>
      <c r="B461" s="8"/>
      <c r="C461" s="8"/>
      <c r="D461" s="107"/>
      <c r="E461" s="108"/>
      <c r="F461" s="8"/>
      <c r="G461" s="8"/>
    </row>
    <row r="462" ht="14.5" customHeight="1">
      <c r="A462" s="8"/>
      <c r="B462" s="8"/>
      <c r="C462" s="8"/>
      <c r="D462" s="107"/>
      <c r="E462" s="108"/>
      <c r="F462" s="8"/>
      <c r="G462" s="8"/>
    </row>
    <row r="463" ht="14.5" customHeight="1">
      <c r="A463" s="8"/>
      <c r="B463" s="8"/>
      <c r="C463" s="8"/>
      <c r="D463" s="107"/>
      <c r="E463" s="108"/>
      <c r="F463" s="8"/>
      <c r="G463" s="8"/>
    </row>
    <row r="464" ht="14.5" customHeight="1">
      <c r="A464" s="8"/>
      <c r="B464" s="8"/>
      <c r="C464" s="8"/>
      <c r="D464" s="107"/>
      <c r="E464" s="108"/>
      <c r="F464" s="8"/>
      <c r="G464" s="8"/>
    </row>
    <row r="465" ht="14.5" customHeight="1">
      <c r="A465" s="8"/>
      <c r="B465" s="8"/>
      <c r="C465" s="8"/>
      <c r="D465" s="107"/>
      <c r="E465" s="108"/>
      <c r="F465" s="8"/>
      <c r="G465" s="8"/>
    </row>
    <row r="466" ht="14.5" customHeight="1">
      <c r="A466" s="8"/>
      <c r="B466" s="8"/>
      <c r="C466" s="8"/>
      <c r="D466" s="107"/>
      <c r="E466" s="108"/>
      <c r="F466" s="8"/>
      <c r="G466" s="8"/>
    </row>
    <row r="467" ht="14.5" customHeight="1">
      <c r="A467" s="8"/>
      <c r="B467" s="8"/>
      <c r="C467" s="8"/>
      <c r="D467" s="107"/>
      <c r="E467" s="108"/>
      <c r="F467" s="8"/>
      <c r="G467" s="8"/>
    </row>
    <row r="468" ht="14.5" customHeight="1">
      <c r="A468" s="8"/>
      <c r="B468" s="8"/>
      <c r="C468" s="8"/>
      <c r="D468" s="107"/>
      <c r="E468" s="108"/>
      <c r="F468" s="8"/>
      <c r="G468" s="8"/>
    </row>
    <row r="469" ht="14.5" customHeight="1">
      <c r="A469" s="8"/>
      <c r="B469" s="8"/>
      <c r="C469" s="8"/>
      <c r="D469" s="107"/>
      <c r="E469" s="108"/>
      <c r="F469" s="8"/>
      <c r="G469" s="8"/>
    </row>
    <row r="470" ht="14.5" customHeight="1">
      <c r="A470" s="8"/>
      <c r="B470" s="8"/>
      <c r="C470" s="8"/>
      <c r="D470" s="107"/>
      <c r="E470" s="108"/>
      <c r="F470" s="8"/>
      <c r="G470" s="8"/>
    </row>
    <row r="471" ht="14.5" customHeight="1">
      <c r="A471" s="8"/>
      <c r="B471" s="8"/>
      <c r="C471" s="8"/>
      <c r="D471" s="107"/>
      <c r="E471" s="108"/>
      <c r="F471" s="8"/>
      <c r="G471" s="8"/>
    </row>
    <row r="472" ht="14.5" customHeight="1">
      <c r="A472" s="8"/>
      <c r="B472" s="8"/>
      <c r="C472" s="8"/>
      <c r="D472" s="107"/>
      <c r="E472" s="108"/>
      <c r="F472" s="8"/>
      <c r="G472" s="8"/>
    </row>
    <row r="473" ht="14.5" customHeight="1">
      <c r="A473" s="8"/>
      <c r="B473" s="8"/>
      <c r="C473" s="8"/>
      <c r="D473" s="107"/>
      <c r="E473" s="108"/>
      <c r="F473" s="8"/>
      <c r="G473" s="8"/>
    </row>
    <row r="474" ht="14.5" customHeight="1">
      <c r="A474" s="8"/>
      <c r="B474" s="8"/>
      <c r="C474" s="8"/>
      <c r="D474" s="107"/>
      <c r="E474" s="108"/>
      <c r="F474" s="8"/>
      <c r="G474" s="8"/>
    </row>
    <row r="475" ht="14.5" customHeight="1">
      <c r="A475" s="8"/>
      <c r="B475" s="8"/>
      <c r="C475" s="8"/>
      <c r="D475" s="107"/>
      <c r="E475" s="108"/>
      <c r="F475" s="8"/>
      <c r="G475" s="8"/>
    </row>
    <row r="476" ht="14.5" customHeight="1">
      <c r="A476" s="8"/>
      <c r="B476" s="8"/>
      <c r="C476" s="8"/>
      <c r="D476" s="107"/>
      <c r="E476" s="108"/>
      <c r="F476" s="8"/>
      <c r="G476" s="8"/>
    </row>
    <row r="477" ht="14.5" customHeight="1">
      <c r="A477" s="8"/>
      <c r="B477" s="8"/>
      <c r="C477" s="8"/>
      <c r="D477" s="107"/>
      <c r="E477" s="108"/>
      <c r="F477" s="8"/>
      <c r="G477" s="8"/>
    </row>
    <row r="478" ht="14.5" customHeight="1">
      <c r="A478" s="8"/>
      <c r="B478" s="8"/>
      <c r="C478" s="8"/>
      <c r="D478" s="107"/>
      <c r="E478" s="108"/>
      <c r="F478" s="8"/>
      <c r="G478" s="8"/>
    </row>
    <row r="479" ht="14.5" customHeight="1">
      <c r="A479" s="8"/>
      <c r="B479" s="8"/>
      <c r="C479" s="8"/>
      <c r="D479" s="107"/>
      <c r="E479" s="108"/>
      <c r="F479" s="8"/>
      <c r="G479" s="8"/>
    </row>
    <row r="480" ht="14.5" customHeight="1">
      <c r="A480" s="8"/>
      <c r="B480" s="8"/>
      <c r="C480" s="8"/>
      <c r="D480" s="107"/>
      <c r="E480" s="108"/>
      <c r="F480" s="8"/>
      <c r="G480" s="8"/>
    </row>
    <row r="481" ht="14.5" customHeight="1">
      <c r="A481" s="8"/>
      <c r="B481" s="8"/>
      <c r="C481" s="8"/>
      <c r="D481" s="107"/>
      <c r="E481" s="108"/>
      <c r="F481" s="8"/>
      <c r="G481" s="8"/>
    </row>
    <row r="482" ht="14.5" customHeight="1">
      <c r="A482" s="8"/>
      <c r="B482" s="8"/>
      <c r="C482" s="8"/>
      <c r="D482" s="107"/>
      <c r="E482" s="108"/>
      <c r="F482" s="8"/>
      <c r="G482" s="8"/>
    </row>
    <row r="483" ht="14.5" customHeight="1">
      <c r="A483" s="8"/>
      <c r="B483" s="8"/>
      <c r="C483" s="8"/>
      <c r="D483" s="107"/>
      <c r="E483" s="108"/>
      <c r="F483" s="8"/>
      <c r="G483" s="8"/>
    </row>
    <row r="484" ht="14.5" customHeight="1">
      <c r="A484" s="8"/>
      <c r="B484" s="8"/>
      <c r="C484" s="8"/>
      <c r="D484" s="107"/>
      <c r="E484" s="108"/>
      <c r="F484" s="8"/>
      <c r="G484" s="8"/>
    </row>
    <row r="485" ht="14.5" customHeight="1">
      <c r="A485" s="8"/>
      <c r="B485" s="8"/>
      <c r="C485" s="8"/>
      <c r="D485" s="107"/>
      <c r="E485" s="108"/>
      <c r="F485" s="8"/>
      <c r="G485" s="8"/>
    </row>
    <row r="486" ht="14.5" customHeight="1">
      <c r="A486" s="8"/>
      <c r="B486" s="8"/>
      <c r="C486" s="8"/>
      <c r="D486" s="107"/>
      <c r="E486" s="108"/>
      <c r="F486" s="8"/>
      <c r="G486" s="8"/>
    </row>
    <row r="487" ht="14.5" customHeight="1">
      <c r="A487" s="8"/>
      <c r="B487" s="8"/>
      <c r="C487" s="8"/>
      <c r="D487" s="107"/>
      <c r="E487" s="108"/>
      <c r="F487" s="8"/>
      <c r="G487" s="8"/>
    </row>
    <row r="488" ht="14.5" customHeight="1">
      <c r="A488" s="8"/>
      <c r="B488" s="8"/>
      <c r="C488" s="8"/>
      <c r="D488" s="107"/>
      <c r="E488" s="108"/>
      <c r="F488" s="8"/>
      <c r="G488" s="8"/>
    </row>
    <row r="489" ht="14.5" customHeight="1">
      <c r="A489" s="8"/>
      <c r="B489" s="8"/>
      <c r="C489" s="8"/>
      <c r="D489" s="107"/>
      <c r="E489" s="108"/>
      <c r="F489" s="8"/>
      <c r="G489" s="8"/>
    </row>
    <row r="490" ht="14.5" customHeight="1">
      <c r="A490" s="8"/>
      <c r="B490" s="8"/>
      <c r="C490" s="8"/>
      <c r="D490" s="107"/>
      <c r="E490" s="108"/>
      <c r="F490" s="8"/>
      <c r="G490" s="8"/>
    </row>
    <row r="491" ht="14.5" customHeight="1">
      <c r="A491" s="8"/>
      <c r="B491" s="8"/>
      <c r="C491" s="8"/>
      <c r="D491" s="107"/>
      <c r="E491" s="108"/>
      <c r="F491" s="8"/>
      <c r="G491" s="8"/>
    </row>
    <row r="492" ht="14.5" customHeight="1">
      <c r="A492" s="8"/>
      <c r="B492" s="8"/>
      <c r="C492" s="8"/>
      <c r="D492" s="107"/>
      <c r="E492" s="108"/>
      <c r="F492" s="8"/>
      <c r="G492" s="8"/>
    </row>
    <row r="493" ht="14.5" customHeight="1">
      <c r="A493" s="8"/>
      <c r="B493" s="8"/>
      <c r="C493" s="8"/>
      <c r="D493" s="107"/>
      <c r="E493" s="108"/>
      <c r="F493" s="8"/>
      <c r="G493" s="8"/>
    </row>
    <row r="494" ht="14.5" customHeight="1">
      <c r="A494" s="8"/>
      <c r="B494" s="8"/>
      <c r="C494" s="8"/>
      <c r="D494" s="107"/>
      <c r="E494" s="108"/>
      <c r="F494" s="8"/>
      <c r="G494" s="8"/>
    </row>
    <row r="495" ht="14.5" customHeight="1">
      <c r="A495" s="8"/>
      <c r="B495" s="8"/>
      <c r="C495" s="8"/>
      <c r="D495" s="107"/>
      <c r="E495" s="108"/>
      <c r="F495" s="8"/>
      <c r="G495" s="8"/>
    </row>
    <row r="496" ht="14.5" customHeight="1">
      <c r="A496" s="8"/>
      <c r="B496" s="8"/>
      <c r="C496" s="8"/>
      <c r="D496" s="107"/>
      <c r="E496" s="108"/>
      <c r="F496" s="8"/>
      <c r="G496" s="8"/>
    </row>
    <row r="497" ht="14.5" customHeight="1">
      <c r="A497" s="8"/>
      <c r="B497" s="8"/>
      <c r="C497" s="8"/>
      <c r="D497" s="107"/>
      <c r="E497" s="108"/>
      <c r="F497" s="8"/>
      <c r="G497" s="8"/>
    </row>
    <row r="498" ht="14.5" customHeight="1">
      <c r="A498" s="8"/>
      <c r="B498" s="8"/>
      <c r="C498" s="8"/>
      <c r="D498" s="107"/>
      <c r="E498" s="108"/>
      <c r="F498" s="8"/>
      <c r="G498" s="8"/>
    </row>
    <row r="499" ht="14.5" customHeight="1">
      <c r="A499" s="8"/>
      <c r="B499" s="8"/>
      <c r="C499" s="8"/>
      <c r="D499" s="107"/>
      <c r="E499" s="108"/>
      <c r="F499" s="8"/>
      <c r="G499" s="8"/>
    </row>
    <row r="500" ht="14.5" customHeight="1">
      <c r="A500" s="8"/>
      <c r="B500" s="8"/>
      <c r="C500" s="8"/>
      <c r="D500" s="107"/>
      <c r="E500" s="108"/>
      <c r="F500" s="8"/>
      <c r="G500" s="8"/>
    </row>
    <row r="501" ht="14.5" customHeight="1">
      <c r="A501" s="8"/>
      <c r="B501" s="8"/>
      <c r="C501" s="8"/>
      <c r="D501" s="107"/>
      <c r="E501" s="108"/>
      <c r="F501" s="8"/>
      <c r="G501" s="8"/>
    </row>
    <row r="502" ht="14.5" customHeight="1">
      <c r="A502" s="8"/>
      <c r="B502" s="8"/>
      <c r="C502" s="8"/>
      <c r="D502" s="107"/>
      <c r="E502" s="108"/>
      <c r="F502" s="8"/>
      <c r="G502" s="8"/>
    </row>
    <row r="503" ht="14.5" customHeight="1">
      <c r="A503" s="8"/>
      <c r="B503" s="8"/>
      <c r="C503" s="8"/>
      <c r="D503" s="107"/>
      <c r="E503" s="108"/>
      <c r="F503" s="8"/>
      <c r="G503" s="8"/>
    </row>
    <row r="504" ht="14.5" customHeight="1">
      <c r="A504" s="8"/>
      <c r="B504" s="8"/>
      <c r="C504" s="8"/>
      <c r="D504" s="107"/>
      <c r="E504" s="108"/>
      <c r="F504" s="8"/>
      <c r="G504" s="8"/>
    </row>
    <row r="505" ht="14.5" customHeight="1">
      <c r="A505" s="8"/>
      <c r="B505" s="8"/>
      <c r="C505" s="8"/>
      <c r="D505" s="107"/>
      <c r="E505" s="108"/>
      <c r="F505" s="8"/>
      <c r="G505" s="8"/>
    </row>
    <row r="506" ht="14.5" customHeight="1">
      <c r="A506" s="8"/>
      <c r="B506" s="8"/>
      <c r="C506" s="8"/>
      <c r="D506" s="107"/>
      <c r="E506" s="108"/>
      <c r="F506" s="8"/>
      <c r="G506" s="8"/>
    </row>
    <row r="507" ht="14.5" customHeight="1">
      <c r="A507" s="8"/>
      <c r="B507" s="8"/>
      <c r="C507" s="8"/>
      <c r="D507" s="107"/>
      <c r="E507" s="108"/>
      <c r="F507" s="8"/>
      <c r="G507" s="8"/>
    </row>
    <row r="508" ht="14.5" customHeight="1">
      <c r="A508" s="8"/>
      <c r="B508" s="8"/>
      <c r="C508" s="8"/>
      <c r="D508" s="107"/>
      <c r="E508" s="108"/>
      <c r="F508" s="8"/>
      <c r="G508" s="8"/>
    </row>
    <row r="509" ht="14.5" customHeight="1">
      <c r="A509" s="8"/>
      <c r="B509" s="8"/>
      <c r="C509" s="8"/>
      <c r="D509" s="107"/>
      <c r="E509" s="108"/>
      <c r="F509" s="8"/>
      <c r="G509" s="8"/>
    </row>
    <row r="510" ht="14.5" customHeight="1">
      <c r="A510" s="8"/>
      <c r="B510" s="8"/>
      <c r="C510" s="8"/>
      <c r="D510" s="107"/>
      <c r="E510" s="108"/>
      <c r="F510" s="8"/>
      <c r="G510" s="8"/>
    </row>
    <row r="511" ht="14.5" customHeight="1">
      <c r="A511" s="8"/>
      <c r="B511" s="8"/>
      <c r="C511" s="8"/>
      <c r="D511" s="107"/>
      <c r="E511" s="108"/>
      <c r="F511" s="8"/>
      <c r="G511" s="8"/>
    </row>
    <row r="512" ht="14.5" customHeight="1">
      <c r="A512" s="8"/>
      <c r="B512" s="8"/>
      <c r="C512" s="8"/>
      <c r="D512" s="107"/>
      <c r="E512" s="108"/>
      <c r="F512" s="8"/>
      <c r="G512" s="8"/>
    </row>
    <row r="513" ht="14.5" customHeight="1">
      <c r="A513" s="8"/>
      <c r="B513" s="8"/>
      <c r="C513" s="8"/>
      <c r="D513" s="107"/>
      <c r="E513" s="108"/>
      <c r="F513" s="8"/>
      <c r="G513" s="8"/>
    </row>
    <row r="514" ht="14.5" customHeight="1">
      <c r="A514" s="8"/>
      <c r="B514" s="8"/>
      <c r="C514" s="8"/>
      <c r="D514" s="107"/>
      <c r="E514" s="108"/>
      <c r="F514" s="8"/>
      <c r="G514" s="8"/>
    </row>
    <row r="515" ht="14.5" customHeight="1">
      <c r="A515" s="8"/>
      <c r="B515" s="8"/>
      <c r="C515" s="8"/>
      <c r="D515" s="107"/>
      <c r="E515" s="108"/>
      <c r="F515" s="8"/>
      <c r="G515" s="8"/>
    </row>
    <row r="516" ht="14.5" customHeight="1">
      <c r="A516" s="8"/>
      <c r="B516" s="8"/>
      <c r="C516" s="8"/>
      <c r="D516" s="107"/>
      <c r="E516" s="108"/>
      <c r="F516" s="8"/>
      <c r="G516" s="8"/>
    </row>
    <row r="517" ht="14.5" customHeight="1">
      <c r="A517" s="8"/>
      <c r="B517" s="8"/>
      <c r="C517" s="8"/>
      <c r="D517" s="107"/>
      <c r="E517" s="108"/>
      <c r="F517" s="8"/>
      <c r="G517" s="8"/>
    </row>
    <row r="518" ht="14.5" customHeight="1">
      <c r="A518" s="8"/>
      <c r="B518" s="8"/>
      <c r="C518" s="8"/>
      <c r="D518" s="107"/>
      <c r="E518" s="108"/>
      <c r="F518" s="8"/>
      <c r="G518" s="8"/>
    </row>
    <row r="519" ht="14.5" customHeight="1">
      <c r="A519" s="8"/>
      <c r="B519" s="8"/>
      <c r="C519" s="8"/>
      <c r="D519" s="107"/>
      <c r="E519" s="108"/>
      <c r="F519" s="8"/>
      <c r="G519" s="8"/>
    </row>
    <row r="520" ht="14.5" customHeight="1">
      <c r="A520" s="8"/>
      <c r="B520" s="8"/>
      <c r="C520" s="8"/>
      <c r="D520" s="107"/>
      <c r="E520" s="108"/>
      <c r="F520" s="8"/>
      <c r="G520" s="8"/>
    </row>
    <row r="521" ht="14.5" customHeight="1">
      <c r="A521" s="8"/>
      <c r="B521" s="8"/>
      <c r="C521" s="8"/>
      <c r="D521" s="107"/>
      <c r="E521" s="108"/>
      <c r="F521" s="8"/>
      <c r="G521" s="8"/>
    </row>
    <row r="522" ht="14.5" customHeight="1">
      <c r="A522" s="8"/>
      <c r="B522" s="8"/>
      <c r="C522" s="8"/>
      <c r="D522" s="107"/>
      <c r="E522" s="108"/>
      <c r="F522" s="8"/>
      <c r="G522" s="8"/>
    </row>
    <row r="523" ht="14.5" customHeight="1">
      <c r="A523" s="8"/>
      <c r="B523" s="8"/>
      <c r="C523" s="8"/>
      <c r="D523" s="107"/>
      <c r="E523" s="108"/>
      <c r="F523" s="8"/>
      <c r="G523" s="8"/>
    </row>
    <row r="524" ht="14.5" customHeight="1">
      <c r="A524" s="8"/>
      <c r="B524" s="8"/>
      <c r="C524" s="8"/>
      <c r="D524" s="107"/>
      <c r="E524" s="108"/>
      <c r="F524" s="8"/>
      <c r="G524" s="8"/>
    </row>
    <row r="525" ht="14.5" customHeight="1">
      <c r="A525" s="8"/>
      <c r="B525" s="8"/>
      <c r="C525" s="8"/>
      <c r="D525" s="107"/>
      <c r="E525" s="108"/>
      <c r="F525" s="8"/>
      <c r="G525" s="8"/>
    </row>
    <row r="526" ht="14.5" customHeight="1">
      <c r="A526" s="8"/>
      <c r="B526" s="8"/>
      <c r="C526" s="8"/>
      <c r="D526" s="107"/>
      <c r="E526" s="108"/>
      <c r="F526" s="8"/>
      <c r="G526" s="8"/>
    </row>
    <row r="527" ht="14.5" customHeight="1">
      <c r="A527" s="8"/>
      <c r="B527" s="8"/>
      <c r="C527" s="8"/>
      <c r="D527" s="107"/>
      <c r="E527" s="108"/>
      <c r="F527" s="8"/>
      <c r="G527" s="8"/>
    </row>
    <row r="528" ht="14.5" customHeight="1">
      <c r="A528" s="8"/>
      <c r="B528" s="8"/>
      <c r="C528" s="8"/>
      <c r="D528" s="107"/>
      <c r="E528" s="108"/>
      <c r="F528" s="8"/>
      <c r="G528" s="8"/>
    </row>
    <row r="529" ht="14.5" customHeight="1">
      <c r="A529" s="8"/>
      <c r="B529" s="8"/>
      <c r="C529" s="8"/>
      <c r="D529" s="107"/>
      <c r="E529" s="108"/>
      <c r="F529" s="8"/>
      <c r="G529" s="8"/>
    </row>
    <row r="530" ht="14.5" customHeight="1">
      <c r="A530" s="8"/>
      <c r="B530" s="8"/>
      <c r="C530" s="8"/>
      <c r="D530" s="107"/>
      <c r="E530" s="108"/>
      <c r="F530" s="8"/>
      <c r="G530" s="8"/>
    </row>
    <row r="531" ht="14.5" customHeight="1">
      <c r="A531" s="8"/>
      <c r="B531" s="8"/>
      <c r="C531" s="8"/>
      <c r="D531" s="107"/>
      <c r="E531" s="108"/>
      <c r="F531" s="8"/>
      <c r="G531" s="8"/>
    </row>
    <row r="532" ht="14.5" customHeight="1">
      <c r="A532" s="8"/>
      <c r="B532" s="8"/>
      <c r="C532" s="8"/>
      <c r="D532" s="107"/>
      <c r="E532" s="108"/>
      <c r="F532" s="8"/>
      <c r="G532" s="8"/>
    </row>
    <row r="533" ht="14.5" customHeight="1">
      <c r="A533" s="8"/>
      <c r="B533" s="8"/>
      <c r="C533" s="8"/>
      <c r="D533" s="107"/>
      <c r="E533" s="108"/>
      <c r="F533" s="8"/>
      <c r="G533" s="8"/>
    </row>
    <row r="534" ht="14.5" customHeight="1">
      <c r="A534" s="8"/>
      <c r="B534" s="8"/>
      <c r="C534" s="8"/>
      <c r="D534" s="107"/>
      <c r="E534" s="108"/>
      <c r="F534" s="8"/>
      <c r="G534" s="8"/>
    </row>
    <row r="535" ht="14.5" customHeight="1">
      <c r="A535" s="8"/>
      <c r="B535" s="8"/>
      <c r="C535" s="8"/>
      <c r="D535" s="107"/>
      <c r="E535" s="108"/>
      <c r="F535" s="8"/>
      <c r="G535" s="8"/>
    </row>
    <row r="536" ht="14.5" customHeight="1">
      <c r="A536" s="8"/>
      <c r="B536" s="8"/>
      <c r="C536" s="8"/>
      <c r="D536" s="107"/>
      <c r="E536" s="108"/>
      <c r="F536" s="8"/>
      <c r="G536" s="8"/>
    </row>
    <row r="537" ht="14.5" customHeight="1">
      <c r="A537" s="8"/>
      <c r="B537" s="8"/>
      <c r="C537" s="8"/>
      <c r="D537" s="107"/>
      <c r="E537" s="108"/>
      <c r="F537" s="8"/>
      <c r="G537" s="8"/>
    </row>
    <row r="538" ht="14.5" customHeight="1">
      <c r="A538" s="8"/>
      <c r="B538" s="8"/>
      <c r="C538" s="8"/>
      <c r="D538" s="107"/>
      <c r="E538" s="108"/>
      <c r="F538" s="8"/>
      <c r="G538" s="8"/>
    </row>
    <row r="539" ht="14.5" customHeight="1">
      <c r="A539" s="8"/>
      <c r="B539" s="8"/>
      <c r="C539" s="8"/>
      <c r="D539" s="107"/>
      <c r="E539" s="108"/>
      <c r="F539" s="8"/>
      <c r="G539" s="8"/>
    </row>
    <row r="540" ht="14.5" customHeight="1">
      <c r="A540" s="8"/>
      <c r="B540" s="8"/>
      <c r="C540" s="8"/>
      <c r="D540" s="107"/>
      <c r="E540" s="108"/>
      <c r="F540" s="8"/>
      <c r="G540" s="8"/>
    </row>
    <row r="541" ht="14.5" customHeight="1">
      <c r="A541" s="8"/>
      <c r="B541" s="8"/>
      <c r="C541" s="8"/>
      <c r="D541" s="107"/>
      <c r="E541" s="108"/>
      <c r="F541" s="8"/>
      <c r="G541" s="8"/>
    </row>
    <row r="542" ht="14.5" customHeight="1">
      <c r="A542" s="8"/>
      <c r="B542" s="8"/>
      <c r="C542" s="8"/>
      <c r="D542" s="107"/>
      <c r="E542" s="108"/>
      <c r="F542" s="8"/>
      <c r="G542" s="8"/>
    </row>
    <row r="543" ht="14.5" customHeight="1">
      <c r="A543" s="8"/>
      <c r="B543" s="8"/>
      <c r="C543" s="8"/>
      <c r="D543" s="107"/>
      <c r="E543" s="108"/>
      <c r="F543" s="8"/>
      <c r="G543" s="8"/>
    </row>
    <row r="544" ht="14.5" customHeight="1">
      <c r="A544" s="8"/>
      <c r="B544" s="8"/>
      <c r="C544" s="8"/>
      <c r="D544" s="107"/>
      <c r="E544" s="108"/>
      <c r="F544" s="8"/>
      <c r="G544" s="8"/>
    </row>
    <row r="545" ht="14.5" customHeight="1">
      <c r="A545" s="8"/>
      <c r="B545" s="8"/>
      <c r="C545" s="8"/>
      <c r="D545" s="107"/>
      <c r="E545" s="108"/>
      <c r="F545" s="8"/>
      <c r="G545" s="8"/>
    </row>
    <row r="546" ht="14.5" customHeight="1">
      <c r="A546" s="8"/>
      <c r="B546" s="8"/>
      <c r="C546" s="8"/>
      <c r="D546" s="107"/>
      <c r="E546" s="108"/>
      <c r="F546" s="8"/>
      <c r="G546" s="8"/>
    </row>
    <row r="547" ht="14.5" customHeight="1">
      <c r="A547" s="8"/>
      <c r="B547" s="8"/>
      <c r="C547" s="8"/>
      <c r="D547" s="107"/>
      <c r="E547" s="108"/>
      <c r="F547" s="8"/>
      <c r="G547" s="8"/>
    </row>
    <row r="548" ht="14.5" customHeight="1">
      <c r="A548" s="8"/>
      <c r="B548" s="8"/>
      <c r="C548" s="8"/>
      <c r="D548" s="107"/>
      <c r="E548" s="108"/>
      <c r="F548" s="8"/>
      <c r="G548" s="8"/>
    </row>
    <row r="549" ht="14.5" customHeight="1">
      <c r="A549" s="8"/>
      <c r="B549" s="8"/>
      <c r="C549" s="8"/>
      <c r="D549" s="107"/>
      <c r="E549" s="108"/>
      <c r="F549" s="8"/>
      <c r="G549" s="8"/>
    </row>
    <row r="550" ht="14.5" customHeight="1">
      <c r="A550" s="8"/>
      <c r="B550" s="8"/>
      <c r="C550" s="8"/>
      <c r="D550" s="107"/>
      <c r="E550" s="108"/>
      <c r="F550" s="8"/>
      <c r="G550" s="8"/>
    </row>
    <row r="551" ht="14.5" customHeight="1">
      <c r="A551" s="8"/>
      <c r="B551" s="8"/>
      <c r="C551" s="8"/>
      <c r="D551" s="107"/>
      <c r="E551" s="108"/>
      <c r="F551" s="8"/>
      <c r="G551" s="8"/>
    </row>
  </sheetData>
  <mergeCells count="1">
    <mergeCell ref="A4:F4"/>
  </mergeCells>
  <pageMargins left="0.431034" right="0.145833" top="0.75" bottom="0.75" header="0.3" footer="0.3"/>
  <pageSetup firstPageNumber="1" fitToHeight="1" fitToWidth="1" scale="100" useFirstPageNumber="0" orientation="portrait" pageOrder="downThenOver"/>
  <headerFooter>
    <oddFooter>&amp;C&amp;"Calibri,Regular"&amp;11&amp;K000000Centre For Excelence  Draft Bill</oddFooter>
  </headerFooter>
</worksheet>
</file>

<file path=xl/worksheets/sheet5.xml><?xml version="1.0" encoding="utf-8"?>
<worksheet xmlns:r="http://schemas.openxmlformats.org/officeDocument/2006/relationships" xmlns="http://schemas.openxmlformats.org/spreadsheetml/2006/main">
  <dimension ref="A1:G173"/>
  <sheetViews>
    <sheetView workbookViewId="0" showGridLines="0" defaultGridColor="1"/>
  </sheetViews>
  <sheetFormatPr defaultColWidth="8.83333" defaultRowHeight="15" customHeight="1" outlineLevelRow="0" outlineLevelCol="0"/>
  <cols>
    <col min="1" max="1" width="5.5" style="269" customWidth="1"/>
    <col min="2" max="2" width="35" style="269" customWidth="1"/>
    <col min="3" max="3" width="6.5" style="269" customWidth="1"/>
    <col min="4" max="4" width="5.5" style="269" customWidth="1"/>
    <col min="5" max="5" width="15.6719" style="269" customWidth="1"/>
    <col min="6" max="6" width="21.1719" style="269" customWidth="1"/>
    <col min="7" max="7" width="8.85156" style="269" customWidth="1"/>
    <col min="8" max="16384" width="8.85156" style="269" customWidth="1"/>
  </cols>
  <sheetData>
    <row r="1" ht="15.75" customHeight="1">
      <c r="A1" s="109"/>
      <c r="B1" s="270"/>
      <c r="C1" s="270"/>
      <c r="D1" s="271"/>
      <c r="E1" s="109"/>
      <c r="F1" s="109"/>
      <c r="G1" s="7"/>
    </row>
    <row r="2" ht="17.25" customHeight="1">
      <c r="A2" t="s" s="272">
        <v>47</v>
      </c>
      <c r="B2" t="s" s="273">
        <v>48</v>
      </c>
      <c r="C2" t="s" s="274">
        <v>49</v>
      </c>
      <c r="D2" t="s" s="275">
        <v>50</v>
      </c>
      <c r="E2" t="s" s="276">
        <v>51</v>
      </c>
      <c r="F2" t="s" s="277">
        <v>52</v>
      </c>
      <c r="G2" s="45"/>
    </row>
    <row r="3" ht="15.75" customHeight="1">
      <c r="A3" s="120">
        <v>1</v>
      </c>
      <c r="B3" t="s" s="278">
        <v>319</v>
      </c>
      <c r="C3" s="279"/>
      <c r="D3" s="280"/>
      <c r="E3" s="125"/>
      <c r="F3" s="281"/>
      <c r="G3" s="45"/>
    </row>
    <row r="4" ht="15.75" customHeight="1">
      <c r="A4" s="282"/>
      <c r="B4" s="193"/>
      <c r="C4" s="193"/>
      <c r="D4" s="196"/>
      <c r="E4" s="131"/>
      <c r="F4" s="131"/>
      <c r="G4" s="45"/>
    </row>
    <row r="5" ht="14.5" customHeight="1">
      <c r="A5" s="136">
        <v>1.1</v>
      </c>
      <c r="B5" t="s" s="283">
        <v>54</v>
      </c>
      <c r="C5" s="193"/>
      <c r="D5" s="196"/>
      <c r="E5" s="131"/>
      <c r="F5" s="131"/>
      <c r="G5" s="45"/>
    </row>
    <row r="6" ht="50.5" customHeight="1">
      <c r="A6" s="132"/>
      <c r="B6" t="s" s="284">
        <v>55</v>
      </c>
      <c r="C6" t="s" s="285">
        <v>56</v>
      </c>
      <c r="D6" s="196">
        <v>10</v>
      </c>
      <c r="E6" s="131"/>
      <c r="F6" s="131">
        <f>D6*E6</f>
        <v>0</v>
      </c>
      <c r="G6" s="45"/>
    </row>
    <row r="7" ht="14.5" customHeight="1">
      <c r="A7" s="132"/>
      <c r="B7" s="286"/>
      <c r="C7" s="193"/>
      <c r="D7" s="196"/>
      <c r="E7" s="131"/>
      <c r="F7" s="131"/>
      <c r="G7" s="45"/>
    </row>
    <row r="8" ht="14.5" customHeight="1">
      <c r="A8" s="136">
        <v>1.2</v>
      </c>
      <c r="B8" t="s" s="283">
        <v>57</v>
      </c>
      <c r="C8" s="193"/>
      <c r="D8" s="196"/>
      <c r="E8" s="131"/>
      <c r="F8" s="131"/>
      <c r="G8" s="45"/>
    </row>
    <row r="9" ht="110.5" customHeight="1">
      <c r="A9" s="132"/>
      <c r="B9" t="s" s="287">
        <v>320</v>
      </c>
      <c r="C9" s="288"/>
      <c r="D9" s="196"/>
      <c r="E9" s="131"/>
      <c r="F9" s="131"/>
      <c r="G9" s="45"/>
    </row>
    <row r="10" ht="26.5" customHeight="1">
      <c r="A10" s="132"/>
      <c r="B10" t="s" s="287">
        <v>60</v>
      </c>
      <c r="C10" t="s" s="285">
        <v>56</v>
      </c>
      <c r="D10" s="196">
        <v>5.85</v>
      </c>
      <c r="E10" s="131"/>
      <c r="F10" s="131">
        <f>D10*E10</f>
        <v>0</v>
      </c>
      <c r="G10" s="45"/>
    </row>
    <row r="11" ht="14.5" customHeight="1">
      <c r="A11" s="136">
        <v>1.3</v>
      </c>
      <c r="B11" t="s" s="283">
        <v>65</v>
      </c>
      <c r="C11" s="193"/>
      <c r="D11" s="196"/>
      <c r="E11" s="131"/>
      <c r="F11" s="131"/>
      <c r="G11" s="45"/>
    </row>
    <row r="12" ht="74.5" customHeight="1">
      <c r="A12" s="132"/>
      <c r="B12" t="s" s="289">
        <v>321</v>
      </c>
      <c r="C12" s="288"/>
      <c r="D12" s="196"/>
      <c r="E12" s="131"/>
      <c r="F12" s="131"/>
      <c r="G12" s="45"/>
    </row>
    <row r="13" ht="14.5" customHeight="1">
      <c r="A13" t="s" s="147">
        <v>322</v>
      </c>
      <c r="B13" t="s" s="212">
        <v>323</v>
      </c>
      <c r="C13" t="s" s="285">
        <v>56</v>
      </c>
      <c r="D13" s="196">
        <v>5.85</v>
      </c>
      <c r="E13" s="131"/>
      <c r="F13" s="131">
        <f>D13*E13</f>
        <v>0</v>
      </c>
      <c r="G13" s="45"/>
    </row>
    <row r="14" ht="14.5" customHeight="1">
      <c r="A14" t="s" s="147">
        <v>324</v>
      </c>
      <c r="B14" t="s" s="212">
        <v>325</v>
      </c>
      <c r="C14" t="s" s="285">
        <v>56</v>
      </c>
      <c r="D14" s="196">
        <v>4.5</v>
      </c>
      <c r="E14" s="131"/>
      <c r="F14" s="131">
        <f>D14*E14</f>
        <v>0</v>
      </c>
      <c r="G14" s="45"/>
    </row>
    <row r="15" ht="13.55" customHeight="1">
      <c r="A15" s="290"/>
      <c r="B15" s="193"/>
      <c r="C15" s="193"/>
      <c r="D15" s="196"/>
      <c r="E15" s="131"/>
      <c r="F15" s="131"/>
      <c r="G15" s="45"/>
    </row>
    <row r="16" ht="45" customHeight="1">
      <c r="A16" s="136">
        <v>1.4</v>
      </c>
      <c r="B16" t="s" s="289">
        <v>326</v>
      </c>
      <c r="C16" s="193"/>
      <c r="D16" s="196"/>
      <c r="E16" s="131"/>
      <c r="F16" s="131"/>
      <c r="G16" s="45"/>
    </row>
    <row r="17" ht="14.5" customHeight="1">
      <c r="A17" t="s" s="291">
        <v>327</v>
      </c>
      <c r="B17" t="s" s="289">
        <v>323</v>
      </c>
      <c r="C17" t="s" s="212">
        <v>104</v>
      </c>
      <c r="D17" s="196">
        <v>8.5</v>
      </c>
      <c r="E17" s="131"/>
      <c r="F17" s="131"/>
      <c r="G17" s="45"/>
    </row>
    <row r="18" ht="14.5" customHeight="1">
      <c r="A18" t="s" s="147">
        <v>328</v>
      </c>
      <c r="B18" t="s" s="289">
        <v>329</v>
      </c>
      <c r="C18" t="s" s="212">
        <v>104</v>
      </c>
      <c r="D18" s="196">
        <v>10</v>
      </c>
      <c r="E18" s="131"/>
      <c r="F18" s="131"/>
      <c r="G18" s="45"/>
    </row>
    <row r="19" ht="14.5" customHeight="1">
      <c r="A19" s="132"/>
      <c r="B19" s="292"/>
      <c r="C19" s="193"/>
      <c r="D19" s="196">
        <v>18.5</v>
      </c>
      <c r="E19" s="131"/>
      <c r="F19" s="131">
        <f>D19*E19</f>
        <v>0</v>
      </c>
      <c r="G19" s="45"/>
    </row>
    <row r="20" ht="14.5" customHeight="1">
      <c r="A20" s="136">
        <v>1.5</v>
      </c>
      <c r="B20" t="s" s="283">
        <v>330</v>
      </c>
      <c r="C20" s="193"/>
      <c r="D20" s="196"/>
      <c r="E20" s="131"/>
      <c r="F20" s="131"/>
      <c r="G20" s="45"/>
    </row>
    <row r="21" ht="62.5" customHeight="1">
      <c r="A21" t="s" s="147">
        <v>331</v>
      </c>
      <c r="B21" t="s" s="289">
        <v>332</v>
      </c>
      <c r="C21" s="193"/>
      <c r="D21" s="196"/>
      <c r="E21" s="131"/>
      <c r="F21" s="131"/>
      <c r="G21" s="45"/>
    </row>
    <row r="22" ht="14.5" customHeight="1">
      <c r="A22" t="s" s="291">
        <v>333</v>
      </c>
      <c r="B22" t="s" s="212">
        <v>334</v>
      </c>
      <c r="C22" t="s" s="285">
        <v>56</v>
      </c>
      <c r="D22" s="196">
        <v>0.78</v>
      </c>
      <c r="E22" s="131"/>
      <c r="F22" s="131">
        <f>D22*E22</f>
        <v>0</v>
      </c>
      <c r="G22" s="45"/>
    </row>
    <row r="23" ht="14.5" customHeight="1">
      <c r="A23" t="s" s="147">
        <v>335</v>
      </c>
      <c r="B23" t="s" s="212">
        <v>336</v>
      </c>
      <c r="C23" t="s" s="285">
        <v>56</v>
      </c>
      <c r="D23" s="196">
        <v>0.75</v>
      </c>
      <c r="E23" s="131"/>
      <c r="F23" s="131">
        <f>D23*E23</f>
        <v>0</v>
      </c>
      <c r="G23" s="45"/>
    </row>
    <row r="24" ht="14.5" customHeight="1">
      <c r="A24" s="290"/>
      <c r="B24" s="193"/>
      <c r="C24" s="288"/>
      <c r="D24" s="196"/>
      <c r="E24" s="131"/>
      <c r="F24" s="131"/>
      <c r="G24" s="45"/>
    </row>
    <row r="25" ht="14.5" customHeight="1">
      <c r="A25" s="290"/>
      <c r="B25" s="193"/>
      <c r="C25" s="288"/>
      <c r="D25" s="196"/>
      <c r="E25" s="131"/>
      <c r="F25" s="131"/>
      <c r="G25" s="45"/>
    </row>
    <row r="26" ht="14.5" customHeight="1">
      <c r="A26" s="290"/>
      <c r="B26" s="193"/>
      <c r="C26" s="288"/>
      <c r="D26" s="196"/>
      <c r="E26" s="131"/>
      <c r="F26" s="131"/>
      <c r="G26" s="45"/>
    </row>
    <row r="27" ht="14.5" customHeight="1">
      <c r="A27" s="136">
        <v>1.6</v>
      </c>
      <c r="B27" t="s" s="169">
        <v>113</v>
      </c>
      <c r="C27" s="288"/>
      <c r="D27" s="196"/>
      <c r="E27" s="131"/>
      <c r="F27" s="131"/>
      <c r="G27" s="45"/>
    </row>
    <row r="28" ht="60" customHeight="1">
      <c r="A28" s="132"/>
      <c r="B28" t="s" s="293">
        <v>337</v>
      </c>
      <c r="C28" t="s" s="212">
        <v>104</v>
      </c>
      <c r="D28" s="196">
        <v>13.86</v>
      </c>
      <c r="E28" s="131"/>
      <c r="F28" s="131">
        <f>D28*E28</f>
        <v>0</v>
      </c>
      <c r="G28" s="45"/>
    </row>
    <row r="29" ht="18.75" customHeight="1">
      <c r="A29" s="290"/>
      <c r="B29" t="s" s="294">
        <v>118</v>
      </c>
      <c r="C29" s="295"/>
      <c r="D29" s="196"/>
      <c r="E29" s="131"/>
      <c r="F29" s="296">
        <f>SUM(F3:F28)</f>
        <v>0</v>
      </c>
      <c r="G29" s="45"/>
    </row>
    <row r="30" ht="14.5" customHeight="1">
      <c r="A30" s="297"/>
      <c r="B30" s="292"/>
      <c r="C30" s="295"/>
      <c r="D30" s="196"/>
      <c r="E30" s="131"/>
      <c r="F30" s="131"/>
      <c r="G30" s="45"/>
    </row>
    <row r="31" ht="14.5" customHeight="1">
      <c r="A31" s="298">
        <v>2</v>
      </c>
      <c r="B31" t="s" s="166">
        <v>119</v>
      </c>
      <c r="C31" s="295"/>
      <c r="D31" s="196"/>
      <c r="E31" s="131"/>
      <c r="F31" s="131"/>
      <c r="G31" s="45"/>
    </row>
    <row r="32" ht="14.5" customHeight="1">
      <c r="A32" s="299">
        <v>2.1</v>
      </c>
      <c r="B32" t="s" s="169">
        <v>113</v>
      </c>
      <c r="C32" s="295"/>
      <c r="D32" s="196"/>
      <c r="E32" s="131"/>
      <c r="F32" s="131"/>
      <c r="G32" s="45"/>
    </row>
    <row r="33" ht="60" customHeight="1">
      <c r="A33" s="290"/>
      <c r="B33" t="s" s="287">
        <v>338</v>
      </c>
      <c r="C33" t="s" s="212">
        <v>104</v>
      </c>
      <c r="D33" s="196">
        <v>40</v>
      </c>
      <c r="E33" s="131"/>
      <c r="F33" s="131">
        <f>D33*E33</f>
        <v>0</v>
      </c>
      <c r="G33" s="45"/>
    </row>
    <row r="34" ht="14.5" customHeight="1">
      <c r="A34" s="300">
        <v>2.2</v>
      </c>
      <c r="B34" t="s" s="283">
        <v>330</v>
      </c>
      <c r="C34" s="295"/>
      <c r="D34" s="196"/>
      <c r="E34" s="131"/>
      <c r="F34" s="131"/>
      <c r="G34" s="45"/>
    </row>
    <row r="35" ht="60.75" customHeight="1">
      <c r="A35" s="290"/>
      <c r="B35" t="s" s="289">
        <v>339</v>
      </c>
      <c r="C35" s="295"/>
      <c r="D35" s="196"/>
      <c r="E35" s="131"/>
      <c r="F35" s="131"/>
      <c r="G35" s="45"/>
    </row>
    <row r="36" ht="14.9" customHeight="1">
      <c r="A36" t="s" s="291">
        <v>126</v>
      </c>
      <c r="B36" t="s" s="289">
        <v>340</v>
      </c>
      <c r="C36" t="s" s="301">
        <v>153</v>
      </c>
      <c r="D36" s="196">
        <v>0.6</v>
      </c>
      <c r="E36" s="131"/>
      <c r="F36" s="131">
        <f>D36*E36</f>
        <v>0</v>
      </c>
      <c r="G36" s="45"/>
    </row>
    <row r="37" ht="14.5" customHeight="1">
      <c r="A37" s="290"/>
      <c r="B37" s="292"/>
      <c r="C37" s="295"/>
      <c r="D37" s="196"/>
      <c r="E37" s="131"/>
      <c r="F37" s="131"/>
      <c r="G37" s="45"/>
    </row>
    <row r="38" ht="14.5" customHeight="1">
      <c r="A38" s="300">
        <v>2.3</v>
      </c>
      <c r="B38" t="s" s="166">
        <v>341</v>
      </c>
      <c r="C38" s="295"/>
      <c r="D38" s="196"/>
      <c r="E38" s="131"/>
      <c r="F38" s="131"/>
      <c r="G38" s="45"/>
    </row>
    <row r="39" ht="144" customHeight="1">
      <c r="A39" s="290"/>
      <c r="B39" t="s" s="287">
        <v>342</v>
      </c>
      <c r="C39" s="295"/>
      <c r="D39" s="196"/>
      <c r="E39" s="131"/>
      <c r="F39" s="131"/>
      <c r="G39" s="45"/>
    </row>
    <row r="40" ht="14.5" customHeight="1">
      <c r="A40" t="s" s="291">
        <v>133</v>
      </c>
      <c r="B40" t="s" s="169">
        <v>134</v>
      </c>
      <c r="C40" s="295"/>
      <c r="D40" s="196"/>
      <c r="E40" s="131"/>
      <c r="F40" s="131"/>
      <c r="G40" s="45"/>
    </row>
    <row r="41" ht="14.5" customHeight="1">
      <c r="A41" s="290"/>
      <c r="B41" t="s" s="287">
        <v>343</v>
      </c>
      <c r="C41" t="s" s="301">
        <v>93</v>
      </c>
      <c r="D41" s="196">
        <v>120</v>
      </c>
      <c r="E41" s="131"/>
      <c r="F41" s="131">
        <f>D41*E41</f>
        <v>0</v>
      </c>
      <c r="G41" s="45"/>
    </row>
    <row r="42" ht="14.5" customHeight="1">
      <c r="A42" s="132"/>
      <c r="B42" t="s" s="287">
        <v>344</v>
      </c>
      <c r="C42" t="s" s="212">
        <v>93</v>
      </c>
      <c r="D42" s="196">
        <v>60</v>
      </c>
      <c r="E42" s="131"/>
      <c r="F42" s="131">
        <f>D42*E42</f>
        <v>0</v>
      </c>
      <c r="G42" s="45"/>
    </row>
    <row r="43" ht="14.5" customHeight="1">
      <c r="A43" s="290"/>
      <c r="B43" s="302"/>
      <c r="C43" s="303"/>
      <c r="D43" s="196"/>
      <c r="E43" s="131"/>
      <c r="F43" s="131"/>
      <c r="G43" s="45"/>
    </row>
    <row r="44" ht="14.5" customHeight="1">
      <c r="A44" s="290"/>
      <c r="B44" s="304"/>
      <c r="C44" s="303"/>
      <c r="D44" s="196"/>
      <c r="E44" s="131"/>
      <c r="F44" s="131"/>
      <c r="G44" s="45"/>
    </row>
    <row r="45" ht="14.5" customHeight="1">
      <c r="A45" s="290"/>
      <c r="B45" t="s" s="294">
        <v>118</v>
      </c>
      <c r="C45" s="193"/>
      <c r="D45" s="196"/>
      <c r="E45" s="131"/>
      <c r="F45" s="296">
        <f>SUM(F30:F42)</f>
        <v>0</v>
      </c>
      <c r="G45" s="45"/>
    </row>
    <row r="46" ht="15.75" customHeight="1">
      <c r="A46" s="297"/>
      <c r="B46" s="305"/>
      <c r="C46" s="303"/>
      <c r="D46" s="196"/>
      <c r="E46" s="131"/>
      <c r="F46" s="131"/>
      <c r="G46" s="45"/>
    </row>
    <row r="47" ht="14.5" customHeight="1">
      <c r="A47" s="165">
        <v>3</v>
      </c>
      <c r="B47" t="s" s="306">
        <v>345</v>
      </c>
      <c r="C47" s="193"/>
      <c r="D47" s="196"/>
      <c r="E47" s="131"/>
      <c r="F47" s="131"/>
      <c r="G47" s="45"/>
    </row>
    <row r="48" ht="14.5" customHeight="1">
      <c r="A48" s="126">
        <v>3.1</v>
      </c>
      <c r="B48" t="s" s="169">
        <v>230</v>
      </c>
      <c r="C48" s="193"/>
      <c r="D48" s="196"/>
      <c r="E48" s="131"/>
      <c r="F48" s="131"/>
      <c r="G48" s="45"/>
    </row>
    <row r="49" ht="39.75" customHeight="1">
      <c r="A49" s="132"/>
      <c r="B49" t="s" s="287">
        <v>223</v>
      </c>
      <c r="C49" t="s" s="301">
        <v>104</v>
      </c>
      <c r="D49" s="196">
        <v>50</v>
      </c>
      <c r="E49" s="131"/>
      <c r="F49" s="131">
        <f>D49*E49</f>
        <v>0</v>
      </c>
      <c r="G49" s="45"/>
    </row>
    <row r="50" ht="31.5" customHeight="1">
      <c r="A50" s="290"/>
      <c r="B50" s="292"/>
      <c r="C50" s="193"/>
      <c r="D50" s="196"/>
      <c r="E50" s="131"/>
      <c r="F50" s="131"/>
      <c r="G50" s="45"/>
    </row>
    <row r="51" ht="36" customHeight="1">
      <c r="A51" s="136">
        <v>3.3</v>
      </c>
      <c r="B51" t="s" s="307">
        <v>346</v>
      </c>
      <c r="C51" t="s" s="285">
        <v>104</v>
      </c>
      <c r="D51" s="196">
        <v>10</v>
      </c>
      <c r="E51" s="131"/>
      <c r="F51" s="131">
        <f>D51*E51</f>
        <v>0</v>
      </c>
      <c r="G51" s="45"/>
    </row>
    <row r="52" ht="18.75" customHeight="1">
      <c r="A52" s="290"/>
      <c r="B52" t="s" s="294">
        <v>118</v>
      </c>
      <c r="C52" s="288"/>
      <c r="D52" s="196"/>
      <c r="E52" s="131"/>
      <c r="F52" s="296">
        <f>SUM(F48:F51)</f>
        <v>0</v>
      </c>
      <c r="G52" s="45"/>
    </row>
    <row r="53" ht="14.5" customHeight="1">
      <c r="A53" s="297"/>
      <c r="B53" s="308"/>
      <c r="C53" s="309"/>
      <c r="D53" s="196"/>
      <c r="E53" s="131"/>
      <c r="F53" s="131"/>
      <c r="G53" s="45"/>
    </row>
    <row r="54" ht="14.5" customHeight="1">
      <c r="A54" s="165">
        <v>4</v>
      </c>
      <c r="B54" t="s" s="310">
        <v>347</v>
      </c>
      <c r="C54" s="193"/>
      <c r="D54" s="196"/>
      <c r="E54" s="131"/>
      <c r="F54" s="131"/>
      <c r="G54" s="45"/>
    </row>
    <row r="55" ht="62.5" customHeight="1">
      <c r="A55" s="126">
        <v>4.1</v>
      </c>
      <c r="B55" t="s" s="293">
        <v>348</v>
      </c>
      <c r="C55" t="s" s="285">
        <v>68</v>
      </c>
      <c r="D55" s="196">
        <v>20</v>
      </c>
      <c r="E55" s="131"/>
      <c r="F55" s="131">
        <f>D55*E55</f>
        <v>0</v>
      </c>
      <c r="G55" s="45"/>
    </row>
    <row r="56" ht="18.75" customHeight="1">
      <c r="A56" s="290"/>
      <c r="B56" t="s" s="294">
        <v>118</v>
      </c>
      <c r="C56" s="288"/>
      <c r="D56" s="196"/>
      <c r="E56" s="131"/>
      <c r="F56" s="296">
        <f>SUM(F55)</f>
        <v>0</v>
      </c>
      <c r="G56" s="45"/>
    </row>
    <row r="57" ht="15.75" customHeight="1">
      <c r="A57" s="193"/>
      <c r="B57" t="s" s="311">
        <v>349</v>
      </c>
      <c r="C57" s="193"/>
      <c r="D57" s="196"/>
      <c r="E57" s="198"/>
      <c r="F57" s="198"/>
      <c r="G57" s="45"/>
    </row>
    <row r="58" ht="15.75" customHeight="1">
      <c r="A58" s="312"/>
      <c r="B58" s="313"/>
      <c r="C58" s="193"/>
      <c r="D58" s="196"/>
      <c r="E58" s="314"/>
      <c r="F58" s="315"/>
      <c r="G58" s="45"/>
    </row>
    <row r="59" ht="36" customHeight="1">
      <c r="A59" s="316">
        <v>5.1</v>
      </c>
      <c r="B59" t="s" s="317">
        <v>350</v>
      </c>
      <c r="C59" t="s" s="212">
        <v>20</v>
      </c>
      <c r="D59" s="318">
        <v>1</v>
      </c>
      <c r="E59" s="319"/>
      <c r="F59" s="315">
        <f>D59*E59</f>
        <v>0</v>
      </c>
      <c r="G59" s="45"/>
    </row>
    <row r="60" ht="18.75" customHeight="1">
      <c r="A60" s="290"/>
      <c r="B60" t="s" s="294">
        <v>118</v>
      </c>
      <c r="C60" s="45"/>
      <c r="D60" s="320"/>
      <c r="E60" s="131"/>
      <c r="F60" s="296">
        <f>SUM(F59)</f>
        <v>0</v>
      </c>
      <c r="G60" s="45"/>
    </row>
    <row r="61" ht="15.75" customHeight="1">
      <c r="A61" s="297"/>
      <c r="B61" s="321"/>
      <c r="C61" s="45"/>
      <c r="D61" s="320"/>
      <c r="E61" s="131"/>
      <c r="F61" s="131"/>
      <c r="G61" s="45"/>
    </row>
    <row r="62" ht="15.75" customHeight="1">
      <c r="A62" s="298">
        <v>6</v>
      </c>
      <c r="B62" t="s" s="322">
        <v>351</v>
      </c>
      <c r="C62" s="45"/>
      <c r="D62" s="320"/>
      <c r="E62" s="131"/>
      <c r="F62" s="131"/>
      <c r="G62" s="45"/>
    </row>
    <row r="63" ht="48" customHeight="1">
      <c r="A63" s="299">
        <v>6.1</v>
      </c>
      <c r="B63" t="s" s="323">
        <v>209</v>
      </c>
      <c r="C63" s="45"/>
      <c r="D63" s="320"/>
      <c r="E63" s="131"/>
      <c r="F63" s="131"/>
      <c r="G63" s="45"/>
    </row>
    <row r="64" ht="14.5" customHeight="1">
      <c r="A64" t="s" s="291">
        <v>191</v>
      </c>
      <c r="B64" t="s" s="285">
        <v>352</v>
      </c>
      <c r="C64" t="s" s="212">
        <v>193</v>
      </c>
      <c r="D64" s="196">
        <v>1</v>
      </c>
      <c r="E64" s="131"/>
      <c r="F64" s="131">
        <f>D64*E64</f>
        <v>0</v>
      </c>
      <c r="G64" s="45"/>
    </row>
    <row r="65" ht="14.5" customHeight="1">
      <c r="A65" t="s" s="291">
        <v>194</v>
      </c>
      <c r="B65" t="s" s="324">
        <v>353</v>
      </c>
      <c r="C65" t="s" s="212">
        <v>193</v>
      </c>
      <c r="D65" s="196">
        <v>1</v>
      </c>
      <c r="E65" s="131"/>
      <c r="F65" s="131">
        <f>D65*E65</f>
        <v>0</v>
      </c>
      <c r="G65" s="45"/>
    </row>
    <row r="66" ht="18.75" customHeight="1">
      <c r="A66" s="290"/>
      <c r="B66" t="s" s="294">
        <v>118</v>
      </c>
      <c r="C66" s="193"/>
      <c r="D66" s="196"/>
      <c r="E66" s="131"/>
      <c r="F66" s="296">
        <f>SUM(F64:F65)</f>
        <v>0</v>
      </c>
      <c r="G66" s="45"/>
    </row>
    <row r="67" ht="15.75" customHeight="1">
      <c r="A67" s="290"/>
      <c r="B67" s="305"/>
      <c r="C67" s="303"/>
      <c r="D67" s="196"/>
      <c r="E67" s="325"/>
      <c r="F67" s="171"/>
      <c r="G67" s="45"/>
    </row>
    <row r="68" ht="14.5" customHeight="1">
      <c r="A68" s="297"/>
      <c r="B68" s="288"/>
      <c r="C68" s="193"/>
      <c r="D68" s="196"/>
      <c r="E68" s="131"/>
      <c r="F68" s="131"/>
      <c r="G68" s="45"/>
    </row>
    <row r="69" ht="14.5" customHeight="1">
      <c r="A69" s="165">
        <v>7</v>
      </c>
      <c r="B69" t="s" s="326">
        <v>354</v>
      </c>
      <c r="C69" s="193"/>
      <c r="D69" s="196"/>
      <c r="E69" s="131"/>
      <c r="F69" s="131"/>
      <c r="G69" s="45"/>
    </row>
    <row r="70" ht="15.75" customHeight="1">
      <c r="A70" s="126">
        <v>7.1</v>
      </c>
      <c r="B70" t="s" s="327">
        <v>355</v>
      </c>
      <c r="C70" s="193"/>
      <c r="D70" s="196"/>
      <c r="E70" s="131"/>
      <c r="F70" s="131"/>
      <c r="G70" s="45"/>
    </row>
    <row r="71" ht="108" customHeight="1">
      <c r="A71" s="132"/>
      <c r="B71" t="s" s="328">
        <v>356</v>
      </c>
      <c r="C71" t="s" s="212">
        <v>20</v>
      </c>
      <c r="D71" s="196">
        <v>1</v>
      </c>
      <c r="E71" s="131"/>
      <c r="F71" s="131">
        <f>D71*E71</f>
        <v>0</v>
      </c>
      <c r="G71" s="45"/>
    </row>
    <row r="72" ht="36" customHeight="1">
      <c r="A72" s="136">
        <v>7.2</v>
      </c>
      <c r="B72" t="s" s="329">
        <v>357</v>
      </c>
      <c r="C72" t="s" s="212">
        <v>20</v>
      </c>
      <c r="D72" s="196">
        <v>2</v>
      </c>
      <c r="E72" s="131"/>
      <c r="F72" s="131">
        <f>D72*E72</f>
        <v>0</v>
      </c>
      <c r="G72" s="45"/>
    </row>
    <row r="73" ht="26.5" customHeight="1">
      <c r="A73" s="136">
        <v>7.3</v>
      </c>
      <c r="B73" t="s" s="287">
        <v>299</v>
      </c>
      <c r="C73" t="s" s="212">
        <v>20</v>
      </c>
      <c r="D73" s="196">
        <v>2</v>
      </c>
      <c r="E73" s="131"/>
      <c r="F73" s="131">
        <f>D73*E73</f>
        <v>0</v>
      </c>
      <c r="G73" s="45"/>
    </row>
    <row r="74" ht="14.5" customHeight="1">
      <c r="A74" s="300">
        <v>7.4</v>
      </c>
      <c r="B74" t="s" s="287">
        <v>295</v>
      </c>
      <c r="C74" t="s" s="212">
        <v>150</v>
      </c>
      <c r="D74" s="196">
        <v>4</v>
      </c>
      <c r="E74" s="131"/>
      <c r="F74" s="131">
        <f>D74*E74</f>
        <v>0</v>
      </c>
      <c r="G74" s="45"/>
    </row>
    <row r="75" ht="15.75" customHeight="1">
      <c r="A75" s="136">
        <v>7.5</v>
      </c>
      <c r="B75" t="s" s="293">
        <v>303</v>
      </c>
      <c r="C75" t="s" s="212">
        <v>20</v>
      </c>
      <c r="D75" s="196">
        <v>2</v>
      </c>
      <c r="E75" s="131"/>
      <c r="F75" s="131">
        <f>D75*E75</f>
        <v>0</v>
      </c>
      <c r="G75" s="198"/>
    </row>
    <row r="76" ht="16.5" customHeight="1">
      <c r="A76" s="132"/>
      <c r="B76" t="s" s="330">
        <v>118</v>
      </c>
      <c r="C76" s="193"/>
      <c r="D76" s="196"/>
      <c r="E76" s="131"/>
      <c r="F76" s="296">
        <f>SUM(F71:F75)</f>
        <v>0</v>
      </c>
      <c r="G76" s="45"/>
    </row>
    <row r="77" ht="15.75" customHeight="1">
      <c r="A77" s="331"/>
      <c r="B77" s="332"/>
      <c r="C77" s="288"/>
      <c r="D77" s="318"/>
      <c r="E77" s="333"/>
      <c r="F77" s="334"/>
      <c r="G77" s="45"/>
    </row>
    <row r="78" ht="15.75" customHeight="1">
      <c r="A78" s="331"/>
      <c r="B78" t="s" s="294">
        <v>118</v>
      </c>
      <c r="C78" s="288"/>
      <c r="D78" s="318"/>
      <c r="E78" s="333"/>
      <c r="F78" s="334">
        <f>F76+F66+F60+F56+F52+F45+F29</f>
        <v>0</v>
      </c>
      <c r="G78" s="45"/>
    </row>
    <row r="79" ht="14.5" customHeight="1">
      <c r="A79" s="331"/>
      <c r="B79" s="292"/>
      <c r="C79" s="288"/>
      <c r="D79" s="318"/>
      <c r="E79" s="333"/>
      <c r="F79" s="333"/>
      <c r="G79" s="45"/>
    </row>
    <row r="80" ht="13.55" customHeight="1">
      <c r="A80" s="132"/>
      <c r="B80" s="193"/>
      <c r="C80" s="193"/>
      <c r="D80" s="196"/>
      <c r="E80" s="131"/>
      <c r="F80" s="131"/>
      <c r="G80" s="45"/>
    </row>
    <row r="81" ht="13.55" customHeight="1">
      <c r="A81" s="290"/>
      <c r="B81" s="193"/>
      <c r="C81" s="193"/>
      <c r="D81" s="196"/>
      <c r="E81" s="131"/>
      <c r="F81" s="131"/>
      <c r="G81" s="45"/>
    </row>
    <row r="82" ht="13.55" customHeight="1">
      <c r="A82" s="290"/>
      <c r="B82" s="193"/>
      <c r="C82" s="193"/>
      <c r="D82" s="196"/>
      <c r="E82" s="131"/>
      <c r="F82" s="131"/>
      <c r="G82" s="45"/>
    </row>
    <row r="83" ht="13.55" customHeight="1">
      <c r="A83" s="290"/>
      <c r="B83" s="193"/>
      <c r="C83" s="193"/>
      <c r="D83" s="196"/>
      <c r="E83" s="131"/>
      <c r="F83" s="131"/>
      <c r="G83" s="45"/>
    </row>
    <row r="84" ht="13.55" customHeight="1">
      <c r="A84" s="290"/>
      <c r="B84" s="193"/>
      <c r="C84" s="193"/>
      <c r="D84" s="196"/>
      <c r="E84" s="131"/>
      <c r="F84" s="131"/>
      <c r="G84" s="45"/>
    </row>
    <row r="85" ht="13.55" customHeight="1">
      <c r="A85" s="290"/>
      <c r="B85" s="193"/>
      <c r="C85" s="193"/>
      <c r="D85" s="196"/>
      <c r="E85" s="131"/>
      <c r="F85" s="131"/>
      <c r="G85" s="45"/>
    </row>
    <row r="86" ht="13.55" customHeight="1">
      <c r="A86" s="290"/>
      <c r="B86" s="193"/>
      <c r="C86" s="193"/>
      <c r="D86" s="196"/>
      <c r="E86" s="131"/>
      <c r="F86" s="131"/>
      <c r="G86" s="45"/>
    </row>
    <row r="87" ht="13.55" customHeight="1">
      <c r="A87" s="290"/>
      <c r="B87" s="193"/>
      <c r="C87" s="193"/>
      <c r="D87" s="196"/>
      <c r="E87" s="131"/>
      <c r="F87" s="131"/>
      <c r="G87" s="45"/>
    </row>
    <row r="88" ht="13.55" customHeight="1">
      <c r="A88" s="290"/>
      <c r="B88" s="193"/>
      <c r="C88" s="193"/>
      <c r="D88" s="196"/>
      <c r="E88" s="131"/>
      <c r="F88" s="131"/>
      <c r="G88" s="45"/>
    </row>
    <row r="89" ht="13.55" customHeight="1">
      <c r="A89" s="290"/>
      <c r="B89" s="193"/>
      <c r="C89" s="193"/>
      <c r="D89" s="196"/>
      <c r="E89" s="131"/>
      <c r="F89" s="131"/>
      <c r="G89" s="45"/>
    </row>
    <row r="90" ht="13.55" customHeight="1">
      <c r="A90" s="290"/>
      <c r="B90" s="193"/>
      <c r="C90" s="193"/>
      <c r="D90" s="196"/>
      <c r="E90" s="131"/>
      <c r="F90" s="131"/>
      <c r="G90" s="45"/>
    </row>
    <row r="91" ht="13.55" customHeight="1">
      <c r="A91" s="290"/>
      <c r="B91" s="193"/>
      <c r="C91" s="193"/>
      <c r="D91" s="196"/>
      <c r="E91" s="131"/>
      <c r="F91" s="131"/>
      <c r="G91" s="45"/>
    </row>
    <row r="92" ht="13.55" customHeight="1">
      <c r="A92" s="290"/>
      <c r="B92" s="193"/>
      <c r="C92" s="193"/>
      <c r="D92" s="196"/>
      <c r="E92" s="131"/>
      <c r="F92" s="131"/>
      <c r="G92" s="45"/>
    </row>
    <row r="93" ht="13.55" customHeight="1">
      <c r="A93" s="290"/>
      <c r="B93" s="193"/>
      <c r="C93" s="193"/>
      <c r="D93" s="196"/>
      <c r="E93" s="131"/>
      <c r="F93" s="131"/>
      <c r="G93" s="45"/>
    </row>
    <row r="94" ht="13.55" customHeight="1">
      <c r="A94" s="290"/>
      <c r="B94" s="193"/>
      <c r="C94" s="193"/>
      <c r="D94" s="196"/>
      <c r="E94" s="131"/>
      <c r="F94" s="131"/>
      <c r="G94" s="45"/>
    </row>
    <row r="95" ht="13.55" customHeight="1">
      <c r="A95" s="290"/>
      <c r="B95" s="193"/>
      <c r="C95" s="193"/>
      <c r="D95" s="196"/>
      <c r="E95" s="131"/>
      <c r="F95" s="131"/>
      <c r="G95" s="45"/>
    </row>
    <row r="96" ht="13.55" customHeight="1">
      <c r="A96" s="290"/>
      <c r="B96" s="193"/>
      <c r="C96" s="193"/>
      <c r="D96" s="196"/>
      <c r="E96" s="131"/>
      <c r="F96" s="131"/>
      <c r="G96" s="45"/>
    </row>
    <row r="97" ht="13.55" customHeight="1">
      <c r="A97" s="290"/>
      <c r="B97" s="193"/>
      <c r="C97" s="193"/>
      <c r="D97" s="196"/>
      <c r="E97" s="131"/>
      <c r="F97" s="131"/>
      <c r="G97" s="45"/>
    </row>
    <row r="98" ht="13.55" customHeight="1">
      <c r="A98" s="290"/>
      <c r="B98" s="193"/>
      <c r="C98" s="193"/>
      <c r="D98" s="196"/>
      <c r="E98" s="131"/>
      <c r="F98" s="131"/>
      <c r="G98" s="45"/>
    </row>
    <row r="99" ht="13.55" customHeight="1">
      <c r="A99" s="290"/>
      <c r="B99" s="193"/>
      <c r="C99" s="193"/>
      <c r="D99" s="196"/>
      <c r="E99" s="131"/>
      <c r="F99" s="131"/>
      <c r="G99" s="45"/>
    </row>
    <row r="100" ht="13.55" customHeight="1">
      <c r="A100" s="290"/>
      <c r="B100" s="193"/>
      <c r="C100" s="193"/>
      <c r="D100" s="196"/>
      <c r="E100" s="131"/>
      <c r="F100" s="131"/>
      <c r="G100" s="45"/>
    </row>
    <row r="101" ht="13.55" customHeight="1">
      <c r="A101" s="290"/>
      <c r="B101" s="193"/>
      <c r="C101" s="193"/>
      <c r="D101" s="196"/>
      <c r="E101" s="131"/>
      <c r="F101" s="131"/>
      <c r="G101" s="45"/>
    </row>
    <row r="102" ht="13.55" customHeight="1">
      <c r="A102" s="290"/>
      <c r="B102" s="193"/>
      <c r="C102" s="193"/>
      <c r="D102" s="196"/>
      <c r="E102" s="131"/>
      <c r="F102" s="131"/>
      <c r="G102" s="45"/>
    </row>
    <row r="103" ht="13.55" customHeight="1">
      <c r="A103" s="290"/>
      <c r="B103" s="193"/>
      <c r="C103" s="193"/>
      <c r="D103" s="196"/>
      <c r="E103" s="131"/>
      <c r="F103" s="131"/>
      <c r="G103" s="45"/>
    </row>
    <row r="104" ht="13.55" customHeight="1">
      <c r="A104" s="290"/>
      <c r="B104" s="193"/>
      <c r="C104" s="193"/>
      <c r="D104" s="196"/>
      <c r="E104" s="131"/>
      <c r="F104" s="131"/>
      <c r="G104" s="45"/>
    </row>
    <row r="105" ht="13.55" customHeight="1">
      <c r="A105" s="290"/>
      <c r="B105" s="193"/>
      <c r="C105" s="193"/>
      <c r="D105" s="196"/>
      <c r="E105" s="131"/>
      <c r="F105" s="131"/>
      <c r="G105" s="45"/>
    </row>
    <row r="106" ht="13.55" customHeight="1">
      <c r="A106" s="290"/>
      <c r="B106" s="193"/>
      <c r="C106" s="193"/>
      <c r="D106" s="196"/>
      <c r="E106" s="131"/>
      <c r="F106" s="131"/>
      <c r="G106" s="45"/>
    </row>
    <row r="107" ht="13.55" customHeight="1">
      <c r="A107" s="290"/>
      <c r="B107" s="193"/>
      <c r="C107" s="193"/>
      <c r="D107" s="196"/>
      <c r="E107" s="131"/>
      <c r="F107" s="131"/>
      <c r="G107" s="45"/>
    </row>
    <row r="108" ht="13.55" customHeight="1">
      <c r="A108" s="290"/>
      <c r="B108" s="193"/>
      <c r="C108" s="193"/>
      <c r="D108" s="196"/>
      <c r="E108" s="131"/>
      <c r="F108" s="131"/>
      <c r="G108" s="45"/>
    </row>
    <row r="109" ht="13.55" customHeight="1">
      <c r="A109" s="290"/>
      <c r="B109" s="193"/>
      <c r="C109" s="193"/>
      <c r="D109" s="196"/>
      <c r="E109" s="131"/>
      <c r="F109" s="131"/>
      <c r="G109" s="45"/>
    </row>
    <row r="110" ht="13.55" customHeight="1">
      <c r="A110" s="290"/>
      <c r="B110" s="193"/>
      <c r="C110" s="193"/>
      <c r="D110" s="196"/>
      <c r="E110" s="131"/>
      <c r="F110" s="131"/>
      <c r="G110" s="45"/>
    </row>
    <row r="111" ht="13.55" customHeight="1">
      <c r="A111" s="290"/>
      <c r="B111" s="193"/>
      <c r="C111" s="193"/>
      <c r="D111" s="196"/>
      <c r="E111" s="131"/>
      <c r="F111" s="131"/>
      <c r="G111" s="45"/>
    </row>
    <row r="112" ht="13.55" customHeight="1">
      <c r="A112" s="290"/>
      <c r="B112" s="193"/>
      <c r="C112" s="193"/>
      <c r="D112" s="196"/>
      <c r="E112" s="131"/>
      <c r="F112" s="131"/>
      <c r="G112" s="45"/>
    </row>
    <row r="113" ht="13.55" customHeight="1">
      <c r="A113" s="290"/>
      <c r="B113" s="193"/>
      <c r="C113" s="193"/>
      <c r="D113" s="196"/>
      <c r="E113" s="131"/>
      <c r="F113" s="131"/>
      <c r="G113" s="45"/>
    </row>
    <row r="114" ht="13.55" customHeight="1">
      <c r="A114" s="132"/>
      <c r="B114" s="193"/>
      <c r="C114" s="193"/>
      <c r="D114" s="196"/>
      <c r="E114" s="131"/>
      <c r="F114" s="131"/>
      <c r="G114" s="45"/>
    </row>
    <row r="115" ht="13.55" customHeight="1">
      <c r="A115" s="132"/>
      <c r="B115" s="193"/>
      <c r="C115" s="193"/>
      <c r="D115" s="196"/>
      <c r="E115" s="131"/>
      <c r="F115" s="131"/>
      <c r="G115" s="45"/>
    </row>
    <row r="116" ht="13.55" customHeight="1">
      <c r="A116" s="132"/>
      <c r="B116" s="193"/>
      <c r="C116" s="193"/>
      <c r="D116" s="196"/>
      <c r="E116" s="131"/>
      <c r="F116" s="131"/>
      <c r="G116" s="45"/>
    </row>
    <row r="117" ht="13.55" customHeight="1">
      <c r="A117" s="290"/>
      <c r="B117" s="193"/>
      <c r="C117" s="193"/>
      <c r="D117" s="196"/>
      <c r="E117" s="131"/>
      <c r="F117" s="131"/>
      <c r="G117" s="45"/>
    </row>
    <row r="118" ht="13.55" customHeight="1">
      <c r="A118" s="290"/>
      <c r="B118" s="193"/>
      <c r="C118" s="193"/>
      <c r="D118" s="196"/>
      <c r="E118" s="131"/>
      <c r="F118" s="131"/>
      <c r="G118" s="45"/>
    </row>
    <row r="119" ht="13.55" customHeight="1">
      <c r="A119" s="290"/>
      <c r="B119" s="193"/>
      <c r="C119" s="193"/>
      <c r="D119" s="196"/>
      <c r="E119" s="131"/>
      <c r="F119" s="131"/>
      <c r="G119" s="45"/>
    </row>
    <row r="120" ht="13.55" customHeight="1">
      <c r="A120" s="290"/>
      <c r="B120" s="193"/>
      <c r="C120" s="193"/>
      <c r="D120" s="196"/>
      <c r="E120" s="131"/>
      <c r="F120" s="131"/>
      <c r="G120" s="45"/>
    </row>
    <row r="121" ht="13.55" customHeight="1">
      <c r="A121" s="290"/>
      <c r="B121" s="193"/>
      <c r="C121" s="193"/>
      <c r="D121" s="196"/>
      <c r="E121" s="131"/>
      <c r="F121" s="131"/>
      <c r="G121" s="45"/>
    </row>
    <row r="122" ht="13.55" customHeight="1">
      <c r="A122" s="290"/>
      <c r="B122" s="193"/>
      <c r="C122" s="193"/>
      <c r="D122" s="196"/>
      <c r="E122" s="131"/>
      <c r="F122" s="131"/>
      <c r="G122" s="45"/>
    </row>
    <row r="123" ht="13.55" customHeight="1">
      <c r="A123" s="290"/>
      <c r="B123" s="193"/>
      <c r="C123" s="193"/>
      <c r="D123" s="196"/>
      <c r="E123" s="131"/>
      <c r="F123" s="131"/>
      <c r="G123" s="45"/>
    </row>
    <row r="124" ht="15.75" customHeight="1">
      <c r="A124" s="335"/>
      <c r="B124" s="336"/>
      <c r="C124" s="336"/>
      <c r="D124" s="337"/>
      <c r="E124" s="265"/>
      <c r="F124" s="265"/>
      <c r="G124" s="45"/>
    </row>
    <row r="125" ht="25.5" customHeight="1">
      <c r="A125" s="338"/>
      <c r="B125" t="s" s="339">
        <v>21</v>
      </c>
      <c r="C125" t="s" s="340">
        <v>312</v>
      </c>
      <c r="D125" t="s" s="341">
        <v>313</v>
      </c>
      <c r="E125" t="s" s="340">
        <v>314</v>
      </c>
      <c r="F125" t="s" s="342">
        <v>315</v>
      </c>
      <c r="G125" s="45"/>
    </row>
    <row r="126" ht="15.75" customHeight="1">
      <c r="A126" s="343"/>
      <c r="B126" t="s" s="344">
        <v>316</v>
      </c>
      <c r="C126" s="345"/>
      <c r="D126" s="346"/>
      <c r="E126" s="347"/>
      <c r="F126" s="347"/>
      <c r="G126" s="45"/>
    </row>
    <row r="127" ht="15.75" customHeight="1">
      <c r="A127" s="348"/>
      <c r="B127" s="349"/>
      <c r="C127" s="350"/>
      <c r="D127" s="351"/>
      <c r="E127" s="333"/>
      <c r="F127" s="333"/>
      <c r="G127" s="45"/>
    </row>
    <row r="128" ht="16.5" customHeight="1">
      <c r="A128" s="348"/>
      <c r="B128" s="288"/>
      <c r="C128" s="352">
        <v>1</v>
      </c>
      <c r="D128" s="351"/>
      <c r="E128" s="333"/>
      <c r="F128" s="334">
        <f>F29</f>
        <v>0</v>
      </c>
      <c r="G128" s="45"/>
    </row>
    <row r="129" ht="15.75" customHeight="1">
      <c r="A129" s="348"/>
      <c r="B129" s="288"/>
      <c r="C129" s="353"/>
      <c r="D129" s="351"/>
      <c r="E129" s="333"/>
      <c r="F129" s="334"/>
      <c r="G129" s="45"/>
    </row>
    <row r="130" ht="15.75" customHeight="1">
      <c r="A130" s="348"/>
      <c r="B130" s="288"/>
      <c r="C130" s="316">
        <v>2</v>
      </c>
      <c r="D130" s="351"/>
      <c r="E130" s="333"/>
      <c r="F130" s="334">
        <f>F45</f>
        <v>0</v>
      </c>
      <c r="G130" s="45"/>
    </row>
    <row r="131" ht="15.75" customHeight="1">
      <c r="A131" s="348"/>
      <c r="B131" s="288"/>
      <c r="C131" s="353"/>
      <c r="D131" s="351"/>
      <c r="E131" s="333"/>
      <c r="F131" s="334"/>
      <c r="G131" s="45"/>
    </row>
    <row r="132" ht="15.75" customHeight="1">
      <c r="A132" s="354"/>
      <c r="B132" s="288"/>
      <c r="C132" s="316">
        <v>3</v>
      </c>
      <c r="D132" s="351"/>
      <c r="E132" s="333"/>
      <c r="F132" s="334">
        <f>F52</f>
        <v>0</v>
      </c>
      <c r="G132" s="45"/>
    </row>
    <row r="133" ht="15.75" customHeight="1">
      <c r="A133" s="354"/>
      <c r="B133" s="288"/>
      <c r="C133" s="353"/>
      <c r="D133" s="351"/>
      <c r="E133" s="333"/>
      <c r="F133" s="334"/>
      <c r="G133" s="45"/>
    </row>
    <row r="134" ht="15.75" customHeight="1">
      <c r="A134" s="354"/>
      <c r="B134" s="288"/>
      <c r="C134" s="316">
        <v>4</v>
      </c>
      <c r="D134" s="351"/>
      <c r="E134" s="333"/>
      <c r="F134" s="334">
        <f>F56</f>
        <v>0</v>
      </c>
      <c r="G134" s="45"/>
    </row>
    <row r="135" ht="15.75" customHeight="1">
      <c r="A135" s="354"/>
      <c r="B135" s="288"/>
      <c r="C135" s="353"/>
      <c r="D135" s="351"/>
      <c r="E135" s="333"/>
      <c r="F135" s="334"/>
      <c r="G135" s="45"/>
    </row>
    <row r="136" ht="15.75" customHeight="1">
      <c r="A136" s="354"/>
      <c r="B136" s="288"/>
      <c r="C136" s="316">
        <v>5</v>
      </c>
      <c r="D136" s="351"/>
      <c r="E136" s="333"/>
      <c r="F136" s="334">
        <f>F60</f>
        <v>0</v>
      </c>
      <c r="G136" s="45"/>
    </row>
    <row r="137" ht="15.75" customHeight="1">
      <c r="A137" s="354"/>
      <c r="B137" s="288"/>
      <c r="C137" s="353"/>
      <c r="D137" s="351"/>
      <c r="E137" s="333"/>
      <c r="F137" s="334"/>
      <c r="G137" s="45"/>
    </row>
    <row r="138" ht="15.75" customHeight="1">
      <c r="A138" s="348"/>
      <c r="B138" s="288"/>
      <c r="C138" s="316">
        <v>6</v>
      </c>
      <c r="D138" s="351"/>
      <c r="E138" s="333"/>
      <c r="F138" s="334">
        <f>F66</f>
        <v>0</v>
      </c>
      <c r="G138" s="45"/>
    </row>
    <row r="139" ht="15.75" customHeight="1">
      <c r="A139" s="348"/>
      <c r="B139" s="288"/>
      <c r="C139" s="353"/>
      <c r="D139" s="351"/>
      <c r="E139" s="333"/>
      <c r="F139" s="334"/>
      <c r="G139" s="45"/>
    </row>
    <row r="140" ht="15.75" customHeight="1">
      <c r="A140" s="355"/>
      <c r="B140" s="288"/>
      <c r="C140" s="316">
        <v>7</v>
      </c>
      <c r="D140" s="351"/>
      <c r="E140" s="333"/>
      <c r="F140" s="334">
        <f>F78</f>
        <v>0</v>
      </c>
      <c r="G140" s="45"/>
    </row>
    <row r="141" ht="15.75" customHeight="1">
      <c r="A141" s="355"/>
      <c r="B141" s="288"/>
      <c r="C141" s="353"/>
      <c r="D141" s="351"/>
      <c r="E141" s="333"/>
      <c r="F141" s="334"/>
      <c r="G141" s="45"/>
    </row>
    <row r="142" ht="15.75" customHeight="1">
      <c r="A142" s="356"/>
      <c r="B142" s="288"/>
      <c r="C142" s="316">
        <v>8</v>
      </c>
      <c r="D142" s="351"/>
      <c r="E142" s="333"/>
      <c r="F142" s="334">
        <f>F76</f>
        <v>0</v>
      </c>
      <c r="G142" s="45"/>
    </row>
    <row r="143" ht="15.75" customHeight="1">
      <c r="A143" s="356"/>
      <c r="B143" s="288"/>
      <c r="C143" s="353"/>
      <c r="D143" s="351"/>
      <c r="E143" s="333"/>
      <c r="F143" s="334"/>
      <c r="G143" s="45"/>
    </row>
    <row r="144" ht="15.75" customHeight="1">
      <c r="A144" s="356"/>
      <c r="B144" s="288"/>
      <c r="C144" s="353"/>
      <c r="D144" s="351"/>
      <c r="E144" s="333"/>
      <c r="F144" s="334"/>
      <c r="G144" s="45"/>
    </row>
    <row r="145" ht="15.75" customHeight="1">
      <c r="A145" s="356"/>
      <c r="B145" s="288"/>
      <c r="C145" s="353"/>
      <c r="D145" s="351"/>
      <c r="E145" s="333"/>
      <c r="F145" s="334"/>
      <c r="G145" s="45"/>
    </row>
    <row r="146" ht="15.75" customHeight="1">
      <c r="A146" s="356"/>
      <c r="B146" s="288"/>
      <c r="C146" s="353"/>
      <c r="D146" s="351"/>
      <c r="E146" s="333"/>
      <c r="F146" s="334"/>
      <c r="G146" s="45"/>
    </row>
    <row r="147" ht="15.75" customHeight="1">
      <c r="A147" s="356"/>
      <c r="B147" s="288"/>
      <c r="C147" s="353"/>
      <c r="D147" s="351"/>
      <c r="E147" s="333"/>
      <c r="F147" s="334"/>
      <c r="G147" s="45"/>
    </row>
    <row r="148" ht="15.75" customHeight="1">
      <c r="A148" s="356"/>
      <c r="B148" s="288"/>
      <c r="C148" s="353"/>
      <c r="D148" s="351"/>
      <c r="E148" s="333"/>
      <c r="F148" s="334"/>
      <c r="G148" s="45"/>
    </row>
    <row r="149" ht="15.75" customHeight="1">
      <c r="A149" s="356"/>
      <c r="B149" s="288"/>
      <c r="C149" s="353"/>
      <c r="D149" s="351"/>
      <c r="E149" s="333"/>
      <c r="F149" s="334"/>
      <c r="G149" s="45"/>
    </row>
    <row r="150" ht="15.75" customHeight="1">
      <c r="A150" s="348"/>
      <c r="B150" s="288"/>
      <c r="C150" s="353"/>
      <c r="D150" s="318"/>
      <c r="E150" s="333"/>
      <c r="F150" s="334"/>
      <c r="G150" s="45"/>
    </row>
    <row r="151" ht="14.5" customHeight="1">
      <c r="A151" s="348"/>
      <c r="B151" s="288"/>
      <c r="C151" s="288"/>
      <c r="D151" s="318"/>
      <c r="E151" s="333"/>
      <c r="F151" s="334"/>
      <c r="G151" s="45"/>
    </row>
    <row r="152" ht="14.5" customHeight="1">
      <c r="A152" s="348"/>
      <c r="B152" s="288"/>
      <c r="C152" s="288"/>
      <c r="D152" s="318"/>
      <c r="E152" s="333"/>
      <c r="F152" s="357"/>
      <c r="G152" s="45"/>
    </row>
    <row r="153" ht="15.75" customHeight="1">
      <c r="A153" s="348"/>
      <c r="B153" t="s" s="283">
        <v>317</v>
      </c>
      <c r="C153" s="288"/>
      <c r="D153" s="318"/>
      <c r="E153" s="333"/>
      <c r="F153" s="263">
        <f>SUM(F126:F152)</f>
        <v>0</v>
      </c>
      <c r="G153" s="45"/>
    </row>
    <row r="154" ht="15.75" customHeight="1">
      <c r="A154" s="348"/>
      <c r="B154" s="288"/>
      <c r="C154" s="288"/>
      <c r="D154" s="318"/>
      <c r="E154" s="333"/>
      <c r="F154" s="347"/>
      <c r="G154" s="45"/>
    </row>
    <row r="155" ht="14.5" customHeight="1">
      <c r="A155" s="348"/>
      <c r="B155" s="288"/>
      <c r="C155" s="288"/>
      <c r="D155" s="318"/>
      <c r="E155" s="333"/>
      <c r="F155" s="333"/>
      <c r="G155" s="45"/>
    </row>
    <row r="156" ht="14.5" customHeight="1">
      <c r="A156" s="348"/>
      <c r="B156" s="288"/>
      <c r="C156" s="288"/>
      <c r="D156" s="318"/>
      <c r="E156" s="333"/>
      <c r="F156" s="333"/>
      <c r="G156" s="45"/>
    </row>
    <row r="157" ht="14.5" customHeight="1">
      <c r="A157" s="348"/>
      <c r="B157" s="288"/>
      <c r="C157" s="288"/>
      <c r="D157" s="318"/>
      <c r="E157" s="333"/>
      <c r="F157" s="333"/>
      <c r="G157" s="45"/>
    </row>
    <row r="158" ht="14.5" customHeight="1">
      <c r="A158" s="348"/>
      <c r="B158" s="288"/>
      <c r="C158" s="288"/>
      <c r="D158" s="318"/>
      <c r="E158" s="333"/>
      <c r="F158" s="333"/>
      <c r="G158" s="45"/>
    </row>
    <row r="159" ht="43.5" customHeight="1">
      <c r="A159" s="348"/>
      <c r="B159" s="288"/>
      <c r="C159" s="288"/>
      <c r="D159" s="318"/>
      <c r="E159" s="333"/>
      <c r="F159" s="333"/>
      <c r="G159" s="45"/>
    </row>
    <row r="160" ht="14.5" customHeight="1">
      <c r="A160" s="348"/>
      <c r="B160" s="288"/>
      <c r="C160" s="288"/>
      <c r="D160" s="318"/>
      <c r="E160" s="333"/>
      <c r="F160" s="333"/>
      <c r="G160" s="45"/>
    </row>
    <row r="161" ht="14.5" customHeight="1">
      <c r="A161" s="348"/>
      <c r="B161" s="288"/>
      <c r="C161" s="288"/>
      <c r="D161" s="318"/>
      <c r="E161" s="333"/>
      <c r="F161" s="333"/>
      <c r="G161" s="45"/>
    </row>
    <row r="162" ht="14.5" customHeight="1">
      <c r="A162" s="348"/>
      <c r="B162" s="288"/>
      <c r="C162" s="288"/>
      <c r="D162" s="318"/>
      <c r="E162" s="333"/>
      <c r="F162" s="333"/>
      <c r="G162" s="45"/>
    </row>
    <row r="163" ht="14.5" customHeight="1">
      <c r="A163" s="348"/>
      <c r="B163" s="288"/>
      <c r="C163" s="288"/>
      <c r="D163" s="318"/>
      <c r="E163" s="333"/>
      <c r="F163" s="333"/>
      <c r="G163" s="45"/>
    </row>
    <row r="164" ht="14.5" customHeight="1">
      <c r="A164" s="348"/>
      <c r="B164" s="288"/>
      <c r="C164" s="288"/>
      <c r="D164" s="318"/>
      <c r="E164" s="333"/>
      <c r="F164" s="333"/>
      <c r="G164" s="45"/>
    </row>
    <row r="165" ht="14.5" customHeight="1">
      <c r="A165" s="348"/>
      <c r="B165" s="288"/>
      <c r="C165" s="288"/>
      <c r="D165" s="318"/>
      <c r="E165" s="333"/>
      <c r="F165" s="333"/>
      <c r="G165" s="45"/>
    </row>
    <row r="166" ht="14.5" customHeight="1">
      <c r="A166" s="348"/>
      <c r="B166" s="288"/>
      <c r="C166" s="288"/>
      <c r="D166" s="318"/>
      <c r="E166" s="333"/>
      <c r="F166" s="333"/>
      <c r="G166" s="45"/>
    </row>
    <row r="167" ht="14.5" customHeight="1">
      <c r="A167" s="348"/>
      <c r="B167" s="288"/>
      <c r="C167" s="288"/>
      <c r="D167" s="318"/>
      <c r="E167" s="333"/>
      <c r="F167" s="333"/>
      <c r="G167" s="45"/>
    </row>
    <row r="168" ht="14.5" customHeight="1">
      <c r="A168" s="348"/>
      <c r="B168" s="288"/>
      <c r="C168" s="288"/>
      <c r="D168" s="318"/>
      <c r="E168" s="333"/>
      <c r="F168" s="333"/>
      <c r="G168" s="45"/>
    </row>
    <row r="169" ht="14.5" customHeight="1">
      <c r="A169" s="358"/>
      <c r="B169" s="359"/>
      <c r="C169" s="359"/>
      <c r="D169" s="360"/>
      <c r="E169" s="361"/>
      <c r="F169" s="361"/>
      <c r="G169" s="7"/>
    </row>
    <row r="170" ht="14.5" customHeight="1">
      <c r="A170" s="358"/>
      <c r="B170" s="359"/>
      <c r="C170" s="359"/>
      <c r="D170" s="360"/>
      <c r="E170" s="361"/>
      <c r="F170" s="361"/>
      <c r="G170" s="7"/>
    </row>
    <row r="171" ht="14.5" customHeight="1">
      <c r="A171" s="348"/>
      <c r="B171" s="288"/>
      <c r="C171" s="288"/>
      <c r="D171" s="318"/>
      <c r="E171" s="333"/>
      <c r="F171" s="333"/>
      <c r="G171" s="45"/>
    </row>
    <row r="172" ht="14.5" customHeight="1">
      <c r="A172" s="348"/>
      <c r="B172" s="288"/>
      <c r="C172" s="288"/>
      <c r="D172" s="318"/>
      <c r="E172" s="333"/>
      <c r="F172" s="333"/>
      <c r="G172" s="45"/>
    </row>
    <row r="173" ht="15.75" customHeight="1">
      <c r="A173" s="362"/>
      <c r="B173" s="350"/>
      <c r="C173" s="350"/>
      <c r="D173" s="363"/>
      <c r="E173" s="364"/>
      <c r="F173" s="364"/>
      <c r="G173" s="45"/>
    </row>
  </sheetData>
  <pageMargins left="0.7" right="0.222701" top="0.75" bottom="0.75" header="0.3" footer="0.3"/>
  <pageSetup firstPageNumber="1" fitToHeight="1" fitToWidth="1" scale="100" useFirstPageNumber="0" orientation="portrait" pageOrder="downThenOver"/>
  <headerFooter>
    <oddFooter>&amp;C&amp;"Calibri,Regular"&amp;11&amp;K000000EBA Center Of Execellence Security House Bill</oddFooter>
  </headerFooter>
</worksheet>
</file>

<file path=xl/worksheets/sheet6.xml><?xml version="1.0" encoding="utf-8"?>
<worksheet xmlns:r="http://schemas.openxmlformats.org/officeDocument/2006/relationships" xmlns="http://schemas.openxmlformats.org/spreadsheetml/2006/main">
  <dimension ref="A1:L161"/>
  <sheetViews>
    <sheetView workbookViewId="0" showGridLines="0" defaultGridColor="1"/>
  </sheetViews>
  <sheetFormatPr defaultColWidth="8.83333" defaultRowHeight="15" customHeight="1" outlineLevelRow="0" outlineLevelCol="0"/>
  <cols>
    <col min="1" max="1" width="5.35156" style="365" customWidth="1"/>
    <col min="2" max="2" width="34.1719" style="365" customWidth="1"/>
    <col min="3" max="3" width="8.85156" style="365" customWidth="1"/>
    <col min="4" max="4" width="5.35156" style="365" customWidth="1"/>
    <col min="5" max="5" width="16.5" style="365" customWidth="1"/>
    <col min="6" max="6" width="20.1719" style="365" customWidth="1"/>
    <col min="7" max="12" width="8.85156" style="365" customWidth="1"/>
    <col min="13" max="16384" width="8.85156" style="365" customWidth="1"/>
  </cols>
  <sheetData>
    <row r="1" ht="13.55" customHeight="1">
      <c r="A1" s="8"/>
      <c r="B1" s="7"/>
      <c r="C1" s="7"/>
      <c r="D1" s="366"/>
      <c r="E1" s="7"/>
      <c r="F1" s="7"/>
      <c r="G1" s="7"/>
      <c r="H1" s="7"/>
      <c r="I1" s="7"/>
      <c r="J1" s="7"/>
      <c r="K1" s="7"/>
      <c r="L1" s="7"/>
    </row>
    <row r="2" ht="15.75" customHeight="1">
      <c r="A2" s="109"/>
      <c r="B2" s="270"/>
      <c r="C2" s="270"/>
      <c r="D2" s="271"/>
      <c r="E2" s="270"/>
      <c r="F2" s="270"/>
      <c r="G2" s="7"/>
      <c r="H2" s="7"/>
      <c r="I2" s="7"/>
      <c r="J2" s="7"/>
      <c r="K2" s="7"/>
      <c r="L2" s="7"/>
    </row>
    <row r="3" ht="16.5" customHeight="1">
      <c r="A3" t="s" s="272">
        <v>47</v>
      </c>
      <c r="B3" t="s" s="273">
        <v>48</v>
      </c>
      <c r="C3" t="s" s="274">
        <v>49</v>
      </c>
      <c r="D3" t="s" s="274">
        <v>50</v>
      </c>
      <c r="E3" t="s" s="274">
        <v>51</v>
      </c>
      <c r="F3" t="s" s="274">
        <v>52</v>
      </c>
      <c r="G3" s="45"/>
      <c r="H3" s="7"/>
      <c r="I3" s="7"/>
      <c r="J3" s="7"/>
      <c r="K3" s="7"/>
      <c r="L3" s="7"/>
    </row>
    <row r="4" ht="15.75" customHeight="1">
      <c r="A4" s="367"/>
      <c r="B4" t="s" s="278">
        <v>359</v>
      </c>
      <c r="C4" s="279"/>
      <c r="D4" s="280"/>
      <c r="E4" s="368"/>
      <c r="F4" s="368"/>
      <c r="G4" s="45"/>
      <c r="H4" s="7"/>
      <c r="I4" s="7"/>
      <c r="J4" s="7"/>
      <c r="K4" s="7"/>
      <c r="L4" s="7"/>
    </row>
    <row r="5" ht="13.55" customHeight="1">
      <c r="A5" s="290"/>
      <c r="B5" s="193"/>
      <c r="C5" s="193"/>
      <c r="D5" s="196"/>
      <c r="E5" s="198"/>
      <c r="F5" s="198"/>
      <c r="G5" s="45"/>
      <c r="H5" s="7"/>
      <c r="I5" s="7"/>
      <c r="J5" s="7"/>
      <c r="K5" s="7"/>
      <c r="L5" s="7"/>
    </row>
    <row r="6" ht="14.5" customHeight="1">
      <c r="A6" s="300">
        <v>1.1</v>
      </c>
      <c r="B6" t="s" s="283">
        <v>54</v>
      </c>
      <c r="C6" s="193"/>
      <c r="D6" s="196"/>
      <c r="E6" s="198"/>
      <c r="F6" s="198"/>
      <c r="G6" s="45"/>
      <c r="H6" s="7"/>
      <c r="I6" s="7"/>
      <c r="J6" s="7"/>
      <c r="K6" s="7"/>
      <c r="L6" s="7"/>
    </row>
    <row r="7" ht="48" customHeight="1">
      <c r="A7" s="290"/>
      <c r="B7" t="s" s="284">
        <v>360</v>
      </c>
      <c r="C7" t="s" s="285">
        <v>56</v>
      </c>
      <c r="D7" s="196">
        <v>7.5</v>
      </c>
      <c r="E7" s="198"/>
      <c r="F7" s="198">
        <f>D7*E7</f>
        <v>0</v>
      </c>
      <c r="G7" s="45"/>
      <c r="H7" s="7"/>
      <c r="I7" s="7"/>
      <c r="J7" s="7"/>
      <c r="K7" s="7"/>
      <c r="L7" s="7"/>
    </row>
    <row r="8" ht="14.5" customHeight="1">
      <c r="A8" s="290"/>
      <c r="B8" s="286"/>
      <c r="C8" s="193"/>
      <c r="D8" s="196"/>
      <c r="E8" s="198"/>
      <c r="F8" s="198"/>
      <c r="G8" s="45"/>
      <c r="H8" s="7"/>
      <c r="I8" s="7"/>
      <c r="J8" s="7"/>
      <c r="K8" s="7"/>
      <c r="L8" s="7"/>
    </row>
    <row r="9" ht="14.5" customHeight="1">
      <c r="A9" s="300">
        <v>1.2</v>
      </c>
      <c r="B9" t="s" s="283">
        <v>57</v>
      </c>
      <c r="C9" s="193"/>
      <c r="D9" s="196"/>
      <c r="E9" s="198"/>
      <c r="F9" s="198"/>
      <c r="G9" s="45"/>
      <c r="H9" s="7"/>
      <c r="I9" s="7"/>
      <c r="J9" s="7"/>
      <c r="K9" s="7"/>
      <c r="L9" s="7"/>
    </row>
    <row r="10" ht="108" customHeight="1">
      <c r="A10" s="290"/>
      <c r="B10" t="s" s="287">
        <v>361</v>
      </c>
      <c r="C10" s="288"/>
      <c r="D10" s="196"/>
      <c r="E10" s="198"/>
      <c r="F10" s="198"/>
      <c r="G10" s="45"/>
      <c r="H10" s="7"/>
      <c r="I10" s="7"/>
      <c r="J10" s="7"/>
      <c r="K10" s="7"/>
      <c r="L10" s="7"/>
    </row>
    <row r="11" ht="26.5" customHeight="1">
      <c r="A11" s="290"/>
      <c r="B11" t="s" s="287">
        <v>60</v>
      </c>
      <c r="C11" t="s" s="285">
        <v>56</v>
      </c>
      <c r="D11" s="196">
        <v>4.5</v>
      </c>
      <c r="E11" s="198"/>
      <c r="F11" s="198">
        <f>D11*E11</f>
        <v>0</v>
      </c>
      <c r="G11" s="45"/>
      <c r="H11" s="7"/>
      <c r="I11" s="7"/>
      <c r="J11" s="7"/>
      <c r="K11" s="7"/>
      <c r="L11" s="7"/>
    </row>
    <row r="12" ht="14.5" customHeight="1">
      <c r="A12" s="290"/>
      <c r="B12" s="292"/>
      <c r="C12" s="288"/>
      <c r="D12" s="196"/>
      <c r="E12" s="198"/>
      <c r="F12" s="198"/>
      <c r="G12" s="45"/>
      <c r="H12" s="7"/>
      <c r="I12" s="7"/>
      <c r="J12" s="7"/>
      <c r="K12" s="7"/>
      <c r="L12" s="7"/>
    </row>
    <row r="13" ht="14.5" customHeight="1">
      <c r="A13" s="300">
        <v>1.3</v>
      </c>
      <c r="B13" t="s" s="283">
        <v>65</v>
      </c>
      <c r="C13" s="193"/>
      <c r="D13" s="196"/>
      <c r="E13" s="198"/>
      <c r="F13" s="198"/>
      <c r="G13" s="45"/>
      <c r="H13" s="7"/>
      <c r="I13" s="7"/>
      <c r="J13" s="7"/>
      <c r="K13" s="7"/>
      <c r="L13" s="7"/>
    </row>
    <row r="14" ht="72.75" customHeight="1">
      <c r="A14" s="290"/>
      <c r="B14" t="s" s="289">
        <v>362</v>
      </c>
      <c r="C14" s="288"/>
      <c r="D14" s="196"/>
      <c r="E14" s="198"/>
      <c r="F14" s="198"/>
      <c r="G14" s="45"/>
      <c r="H14" s="7"/>
      <c r="I14" s="7"/>
      <c r="J14" s="7"/>
      <c r="K14" s="7"/>
      <c r="L14" s="7"/>
    </row>
    <row r="15" ht="14.5" customHeight="1">
      <c r="A15" s="290"/>
      <c r="B15" t="s" s="212">
        <v>323</v>
      </c>
      <c r="C15" t="s" s="285">
        <v>56</v>
      </c>
      <c r="D15" s="196">
        <v>3.1</v>
      </c>
      <c r="E15" s="198"/>
      <c r="F15" s="198">
        <f>D15*E15</f>
        <v>0</v>
      </c>
      <c r="G15" s="45"/>
      <c r="H15" s="7"/>
      <c r="I15" s="7"/>
      <c r="J15" s="7"/>
      <c r="K15" s="7"/>
      <c r="L15" s="7"/>
    </row>
    <row r="16" ht="14.5" customHeight="1">
      <c r="A16" s="290"/>
      <c r="B16" t="s" s="212">
        <v>363</v>
      </c>
      <c r="C16" t="s" s="285">
        <v>56</v>
      </c>
      <c r="D16" s="196">
        <v>2.8</v>
      </c>
      <c r="E16" s="198"/>
      <c r="F16" s="198">
        <f>D16*E16</f>
        <v>0</v>
      </c>
      <c r="G16" s="45"/>
      <c r="H16" s="7"/>
      <c r="I16" s="7"/>
      <c r="J16" s="7"/>
      <c r="K16" s="7"/>
      <c r="L16" s="7"/>
    </row>
    <row r="17" ht="13.55" customHeight="1">
      <c r="A17" s="290"/>
      <c r="B17" s="193"/>
      <c r="C17" s="193"/>
      <c r="D17" s="196"/>
      <c r="E17" s="198"/>
      <c r="F17" s="198"/>
      <c r="G17" s="45"/>
      <c r="H17" s="7"/>
      <c r="I17" s="7"/>
      <c r="J17" s="7"/>
      <c r="K17" s="7"/>
      <c r="L17" s="7"/>
    </row>
    <row r="18" ht="36.75" customHeight="1">
      <c r="A18" s="290"/>
      <c r="B18" t="s" s="289">
        <v>364</v>
      </c>
      <c r="C18" s="193"/>
      <c r="D18" s="196"/>
      <c r="E18" s="198"/>
      <c r="F18" s="198"/>
      <c r="G18" s="45"/>
      <c r="H18" s="7"/>
      <c r="I18" s="7"/>
      <c r="J18" s="7"/>
      <c r="K18" s="7"/>
      <c r="L18" s="7"/>
    </row>
    <row r="19" ht="14.5" customHeight="1">
      <c r="A19" s="290"/>
      <c r="B19" t="s" s="289">
        <v>323</v>
      </c>
      <c r="C19" t="s" s="212">
        <v>104</v>
      </c>
      <c r="D19" s="196">
        <v>3.1</v>
      </c>
      <c r="E19" s="198"/>
      <c r="F19" s="198">
        <f>D19*E19</f>
        <v>0</v>
      </c>
      <c r="G19" s="45"/>
      <c r="H19" s="7"/>
      <c r="I19" s="7"/>
      <c r="J19" s="7"/>
      <c r="K19" s="7"/>
      <c r="L19" s="7"/>
    </row>
    <row r="20" ht="14.5" customHeight="1">
      <c r="A20" s="290"/>
      <c r="B20" t="s" s="289">
        <v>329</v>
      </c>
      <c r="C20" t="s" s="212">
        <v>104</v>
      </c>
      <c r="D20" s="196">
        <v>7.2</v>
      </c>
      <c r="E20" s="198"/>
      <c r="F20" s="198">
        <f>D20*E20</f>
        <v>0</v>
      </c>
      <c r="G20" s="45"/>
      <c r="H20" s="7"/>
      <c r="I20" s="7"/>
      <c r="J20" s="7"/>
      <c r="K20" s="7"/>
      <c r="L20" s="7"/>
    </row>
    <row r="21" ht="14.5" customHeight="1">
      <c r="A21" s="290"/>
      <c r="B21" s="292"/>
      <c r="C21" s="193"/>
      <c r="D21" s="196"/>
      <c r="E21" s="198"/>
      <c r="F21" s="198"/>
      <c r="G21" s="45"/>
      <c r="H21" s="7"/>
      <c r="I21" s="7"/>
      <c r="J21" s="7"/>
      <c r="K21" s="7"/>
      <c r="L21" s="7"/>
    </row>
    <row r="22" ht="14.5" customHeight="1">
      <c r="A22" s="300">
        <v>1.3</v>
      </c>
      <c r="B22" t="s" s="283">
        <v>330</v>
      </c>
      <c r="C22" s="193"/>
      <c r="D22" s="196"/>
      <c r="E22" s="198"/>
      <c r="F22" s="198"/>
      <c r="G22" s="45"/>
      <c r="H22" s="7"/>
      <c r="I22" s="7"/>
      <c r="J22" s="7"/>
      <c r="K22" s="7"/>
      <c r="L22" s="7"/>
    </row>
    <row r="23" ht="48.75" customHeight="1">
      <c r="A23" s="290"/>
      <c r="B23" t="s" s="289">
        <v>365</v>
      </c>
      <c r="C23" s="193"/>
      <c r="D23" s="196"/>
      <c r="E23" s="198"/>
      <c r="F23" s="198"/>
      <c r="G23" s="45"/>
      <c r="H23" s="7"/>
      <c r="I23" s="7"/>
      <c r="J23" s="7"/>
      <c r="K23" s="7"/>
      <c r="L23" s="7"/>
    </row>
    <row r="24" ht="14.5" customHeight="1">
      <c r="A24" s="290"/>
      <c r="B24" t="s" s="212">
        <v>366</v>
      </c>
      <c r="C24" t="s" s="285">
        <v>56</v>
      </c>
      <c r="D24" s="196">
        <v>0.9</v>
      </c>
      <c r="E24" s="198"/>
      <c r="F24" s="198">
        <f>D24*E24</f>
        <v>0</v>
      </c>
      <c r="G24" s="45"/>
      <c r="H24" s="7"/>
      <c r="I24" s="7"/>
      <c r="J24" s="7"/>
      <c r="K24" s="7"/>
      <c r="L24" s="7"/>
    </row>
    <row r="25" ht="14.5" customHeight="1">
      <c r="A25" s="290"/>
      <c r="B25" s="193"/>
      <c r="C25" s="288"/>
      <c r="D25" s="196"/>
      <c r="E25" s="198"/>
      <c r="F25" s="198"/>
      <c r="G25" s="45"/>
      <c r="H25" s="7"/>
      <c r="I25" s="7"/>
      <c r="J25" s="7"/>
      <c r="K25" s="7"/>
      <c r="L25" s="7"/>
    </row>
    <row r="26" ht="14.5" customHeight="1">
      <c r="A26" s="300">
        <v>1.4</v>
      </c>
      <c r="B26" t="s" s="219">
        <v>367</v>
      </c>
      <c r="C26" s="288"/>
      <c r="D26" s="196"/>
      <c r="E26" s="198"/>
      <c r="F26" s="198"/>
      <c r="G26" s="45"/>
      <c r="H26" s="7"/>
      <c r="I26" s="7"/>
      <c r="J26" s="7"/>
      <c r="K26" s="7"/>
      <c r="L26" s="7"/>
    </row>
    <row r="27" ht="60" customHeight="1">
      <c r="A27" s="290"/>
      <c r="B27" t="s" s="293">
        <v>368</v>
      </c>
      <c r="C27" t="s" s="285">
        <v>104</v>
      </c>
      <c r="D27" s="196">
        <v>12.5</v>
      </c>
      <c r="E27" s="198"/>
      <c r="F27" s="198">
        <f>D27*E27</f>
        <v>0</v>
      </c>
      <c r="G27" s="45"/>
      <c r="H27" s="7"/>
      <c r="I27" s="7"/>
      <c r="J27" s="7"/>
      <c r="K27" s="7"/>
      <c r="L27" s="7"/>
    </row>
    <row r="28" ht="14.5" customHeight="1">
      <c r="A28" s="290"/>
      <c r="B28" t="s" s="294">
        <v>118</v>
      </c>
      <c r="C28" s="288"/>
      <c r="D28" s="196"/>
      <c r="E28" s="198"/>
      <c r="F28" s="198">
        <f>SUM(F4:F27)</f>
        <v>0</v>
      </c>
      <c r="G28" s="45"/>
      <c r="H28" s="7"/>
      <c r="I28" s="7"/>
      <c r="J28" s="7"/>
      <c r="K28" s="7"/>
      <c r="L28" s="7"/>
    </row>
    <row r="29" ht="14.5" customHeight="1">
      <c r="A29" s="290"/>
      <c r="B29" s="369"/>
      <c r="C29" s="288"/>
      <c r="D29" s="196"/>
      <c r="E29" s="198"/>
      <c r="F29" s="198"/>
      <c r="G29" s="45"/>
      <c r="H29" s="7"/>
      <c r="I29" s="7"/>
      <c r="J29" s="7"/>
      <c r="K29" s="7"/>
      <c r="L29" s="7"/>
    </row>
    <row r="30" ht="14.5" customHeight="1">
      <c r="A30" s="300">
        <v>2</v>
      </c>
      <c r="B30" t="s" s="370">
        <v>369</v>
      </c>
      <c r="C30" s="193"/>
      <c r="D30" s="196"/>
      <c r="E30" s="198"/>
      <c r="F30" s="198"/>
      <c r="G30" s="45"/>
      <c r="H30" s="7"/>
      <c r="I30" s="7"/>
      <c r="J30" s="7"/>
      <c r="K30" s="7"/>
      <c r="L30" s="7"/>
    </row>
    <row r="31" ht="14.5" customHeight="1">
      <c r="A31" s="300">
        <v>2.1</v>
      </c>
      <c r="B31" t="s" s="219">
        <v>113</v>
      </c>
      <c r="C31" s="288"/>
      <c r="D31" s="196"/>
      <c r="E31" s="198"/>
      <c r="F31" s="198"/>
      <c r="G31" s="45"/>
      <c r="H31" s="7"/>
      <c r="I31" s="7"/>
      <c r="J31" s="7"/>
      <c r="K31" s="7"/>
      <c r="L31" s="7"/>
    </row>
    <row r="32" ht="60" customHeight="1">
      <c r="A32" s="290"/>
      <c r="B32" t="s" s="287">
        <v>370</v>
      </c>
      <c r="C32" t="s" s="285">
        <v>104</v>
      </c>
      <c r="D32" s="196">
        <v>30</v>
      </c>
      <c r="E32" s="198"/>
      <c r="F32" s="198">
        <f>D32*E32</f>
        <v>0</v>
      </c>
      <c r="G32" s="45"/>
      <c r="H32" s="7"/>
      <c r="I32" s="7"/>
      <c r="J32" s="7"/>
      <c r="K32" s="7"/>
      <c r="L32" s="7"/>
    </row>
    <row r="33" ht="14.5" customHeight="1">
      <c r="A33" s="300">
        <v>2.2</v>
      </c>
      <c r="B33" t="s" s="169">
        <v>330</v>
      </c>
      <c r="C33" s="288"/>
      <c r="D33" s="196"/>
      <c r="E33" s="198"/>
      <c r="F33" s="198"/>
      <c r="G33" s="45"/>
      <c r="H33" s="7"/>
      <c r="I33" s="7"/>
      <c r="J33" s="7"/>
      <c r="K33" s="7"/>
      <c r="L33" s="7"/>
    </row>
    <row r="34" ht="36" customHeight="1">
      <c r="A34" s="290"/>
      <c r="B34" t="s" s="287">
        <v>371</v>
      </c>
      <c r="C34" s="288"/>
      <c r="D34" s="196"/>
      <c r="E34" s="198"/>
      <c r="F34" s="198"/>
      <c r="G34" s="45"/>
      <c r="H34" s="7"/>
      <c r="I34" s="7"/>
      <c r="J34" s="7"/>
      <c r="K34" s="7"/>
      <c r="L34" s="7"/>
    </row>
    <row r="35" ht="14.5" customHeight="1">
      <c r="A35" t="s" s="291">
        <v>126</v>
      </c>
      <c r="B35" t="s" s="287">
        <v>372</v>
      </c>
      <c r="C35" t="s" s="285">
        <v>56</v>
      </c>
      <c r="D35" s="318">
        <v>0.3</v>
      </c>
      <c r="E35" s="371"/>
      <c r="F35" s="371">
        <f>E35*D35</f>
        <v>0</v>
      </c>
      <c r="G35" s="45"/>
      <c r="H35" s="7"/>
      <c r="I35" s="7"/>
      <c r="J35" s="7"/>
      <c r="K35" s="7"/>
      <c r="L35" s="7"/>
    </row>
    <row r="36" ht="14.5" customHeight="1">
      <c r="A36" t="s" s="291">
        <v>128</v>
      </c>
      <c r="B36" t="s" s="287">
        <v>373</v>
      </c>
      <c r="C36" s="288"/>
      <c r="D36" s="318"/>
      <c r="E36" s="371"/>
      <c r="F36" s="371"/>
      <c r="G36" s="45"/>
      <c r="H36" s="7"/>
      <c r="I36" s="7"/>
      <c r="J36" s="7"/>
      <c r="K36" s="7"/>
      <c r="L36" s="7"/>
    </row>
    <row r="37" ht="14.5" customHeight="1">
      <c r="A37" s="372">
        <v>2.3</v>
      </c>
      <c r="B37" t="s" s="169">
        <v>132</v>
      </c>
      <c r="C37" s="288"/>
      <c r="D37" s="318"/>
      <c r="E37" s="371"/>
      <c r="F37" s="371"/>
      <c r="G37" s="45"/>
      <c r="H37" s="7"/>
      <c r="I37" s="7"/>
      <c r="J37" s="7"/>
      <c r="K37" s="7"/>
      <c r="L37" s="7"/>
    </row>
    <row r="38" ht="14.5" customHeight="1">
      <c r="A38" t="s" s="373">
        <v>133</v>
      </c>
      <c r="B38" t="s" s="169">
        <v>134</v>
      </c>
      <c r="C38" s="288"/>
      <c r="D38" s="318"/>
      <c r="E38" s="371"/>
      <c r="F38" s="371"/>
      <c r="G38" s="45"/>
      <c r="H38" s="7"/>
      <c r="I38" s="7"/>
      <c r="J38" s="7"/>
      <c r="K38" s="7"/>
      <c r="L38" s="7"/>
    </row>
    <row r="39" ht="14.5" customHeight="1">
      <c r="A39" t="s" s="373">
        <v>135</v>
      </c>
      <c r="B39" t="s" s="287">
        <v>136</v>
      </c>
      <c r="C39" t="s" s="285">
        <v>93</v>
      </c>
      <c r="D39" s="318">
        <v>60</v>
      </c>
      <c r="E39" s="371"/>
      <c r="F39" s="371">
        <f>E39*D39</f>
        <v>0</v>
      </c>
      <c r="G39" s="45"/>
      <c r="H39" s="7"/>
      <c r="I39" s="7"/>
      <c r="J39" s="7"/>
      <c r="K39" s="7"/>
      <c r="L39" s="7"/>
    </row>
    <row r="40" ht="14.5" customHeight="1">
      <c r="A40" t="s" s="373">
        <v>137</v>
      </c>
      <c r="B40" t="s" s="287">
        <v>374</v>
      </c>
      <c r="C40" t="s" s="285">
        <v>93</v>
      </c>
      <c r="D40" s="318">
        <v>50</v>
      </c>
      <c r="E40" s="371"/>
      <c r="F40" s="371">
        <f>E40*D40</f>
        <v>0</v>
      </c>
      <c r="G40" s="45"/>
      <c r="H40" s="7"/>
      <c r="I40" s="7"/>
      <c r="J40" s="7"/>
      <c r="K40" s="7"/>
      <c r="L40" s="7"/>
    </row>
    <row r="41" ht="14.5" customHeight="1">
      <c r="A41" s="372">
        <v>2.4</v>
      </c>
      <c r="B41" t="s" s="219">
        <v>375</v>
      </c>
      <c r="C41" s="288"/>
      <c r="D41" s="318"/>
      <c r="E41" s="371"/>
      <c r="F41" s="371"/>
      <c r="G41" s="45"/>
      <c r="H41" s="7"/>
      <c r="I41" s="7"/>
      <c r="J41" s="7"/>
      <c r="K41" s="7"/>
      <c r="L41" s="7"/>
    </row>
    <row r="42" ht="14.5" customHeight="1">
      <c r="A42" t="s" s="373">
        <v>376</v>
      </c>
      <c r="B42" t="s" s="287">
        <v>377</v>
      </c>
      <c r="C42" s="288"/>
      <c r="D42" s="318"/>
      <c r="E42" s="371"/>
      <c r="F42" s="371"/>
      <c r="G42" s="45"/>
      <c r="H42" s="7"/>
      <c r="I42" s="7"/>
      <c r="J42" s="7"/>
      <c r="K42" s="7"/>
      <c r="L42" s="7"/>
    </row>
    <row r="43" ht="14.5" customHeight="1">
      <c r="A43" s="331"/>
      <c r="B43" s="374"/>
      <c r="C43" s="288"/>
      <c r="D43" s="318"/>
      <c r="E43" s="371"/>
      <c r="F43" s="371"/>
      <c r="G43" s="45"/>
      <c r="H43" s="7"/>
      <c r="I43" s="7"/>
      <c r="J43" s="7"/>
      <c r="K43" s="7"/>
      <c r="L43" s="7"/>
    </row>
    <row r="44" ht="15.75" customHeight="1">
      <c r="A44" s="331"/>
      <c r="B44" t="s" s="330">
        <v>118</v>
      </c>
      <c r="C44" s="288"/>
      <c r="D44" s="318"/>
      <c r="E44" s="371"/>
      <c r="F44" s="375">
        <f>SUM(F32:F40)</f>
        <v>0</v>
      </c>
      <c r="G44" s="45"/>
      <c r="H44" s="7"/>
      <c r="I44" s="7"/>
      <c r="J44" s="7"/>
      <c r="K44" s="7"/>
      <c r="L44" s="7"/>
    </row>
    <row r="45" ht="14.5" customHeight="1">
      <c r="A45" s="331"/>
      <c r="B45" s="376"/>
      <c r="C45" s="288"/>
      <c r="D45" s="318"/>
      <c r="E45" s="371"/>
      <c r="F45" s="371"/>
      <c r="G45" s="45"/>
      <c r="H45" s="7"/>
      <c r="I45" s="7"/>
      <c r="J45" s="7"/>
      <c r="K45" s="7"/>
      <c r="L45" s="7"/>
    </row>
    <row r="46" ht="14.5" customHeight="1">
      <c r="A46" s="372">
        <v>3</v>
      </c>
      <c r="B46" t="s" s="377">
        <v>378</v>
      </c>
      <c r="C46" s="288"/>
      <c r="D46" s="318"/>
      <c r="E46" s="371"/>
      <c r="F46" s="371"/>
      <c r="G46" s="45"/>
      <c r="H46" s="7"/>
      <c r="I46" s="7"/>
      <c r="J46" s="7"/>
      <c r="K46" s="7"/>
      <c r="L46" s="7"/>
    </row>
    <row r="47" ht="36" customHeight="1">
      <c r="A47" s="331"/>
      <c r="B47" t="s" s="323">
        <v>379</v>
      </c>
      <c r="C47" s="288"/>
      <c r="D47" s="318"/>
      <c r="E47" s="371"/>
      <c r="F47" s="371"/>
      <c r="G47" s="45"/>
      <c r="H47" s="7"/>
      <c r="I47" s="7"/>
      <c r="J47" s="7"/>
      <c r="K47" s="7"/>
      <c r="L47" s="7"/>
    </row>
    <row r="48" ht="14.5" customHeight="1">
      <c r="A48" s="331"/>
      <c r="B48" s="288"/>
      <c r="C48" s="288"/>
      <c r="D48" s="318"/>
      <c r="E48" s="371"/>
      <c r="F48" s="371"/>
      <c r="G48" s="45"/>
      <c r="H48" s="7"/>
      <c r="I48" s="7"/>
      <c r="J48" s="7"/>
      <c r="K48" s="7"/>
      <c r="L48" s="7"/>
    </row>
    <row r="49" ht="14.5" customHeight="1">
      <c r="A49" s="372">
        <v>3.1</v>
      </c>
      <c r="B49" t="s" s="287">
        <v>380</v>
      </c>
      <c r="C49" t="s" s="285">
        <v>193</v>
      </c>
      <c r="D49" s="318">
        <v>1</v>
      </c>
      <c r="E49" s="371"/>
      <c r="F49" s="371">
        <f>E49*D49</f>
        <v>0</v>
      </c>
      <c r="G49" s="45"/>
      <c r="H49" s="7"/>
      <c r="I49" s="7"/>
      <c r="J49" s="7"/>
      <c r="K49" s="7"/>
      <c r="L49" s="7"/>
    </row>
    <row r="50" ht="14.5" customHeight="1">
      <c r="A50" s="331"/>
      <c r="B50" s="374"/>
      <c r="C50" s="288"/>
      <c r="D50" s="318"/>
      <c r="E50" s="371"/>
      <c r="F50" s="371"/>
      <c r="G50" s="45"/>
      <c r="H50" s="7"/>
      <c r="I50" s="7"/>
      <c r="J50" s="7"/>
      <c r="K50" s="7"/>
      <c r="L50" s="7"/>
    </row>
    <row r="51" ht="14.5" customHeight="1">
      <c r="A51" s="290"/>
      <c r="B51" t="s" s="330">
        <v>118</v>
      </c>
      <c r="C51" s="288"/>
      <c r="D51" s="196"/>
      <c r="E51" s="198"/>
      <c r="F51" s="198">
        <f>SUM(F49:F50)</f>
        <v>0</v>
      </c>
      <c r="G51" s="45"/>
      <c r="H51" s="7"/>
      <c r="I51" s="7"/>
      <c r="J51" s="7"/>
      <c r="K51" s="7"/>
      <c r="L51" s="7"/>
    </row>
    <row r="52" ht="14.5" customHeight="1">
      <c r="A52" s="290"/>
      <c r="B52" s="376"/>
      <c r="C52" s="288"/>
      <c r="D52" s="196"/>
      <c r="E52" s="198"/>
      <c r="F52" s="198"/>
      <c r="G52" s="45"/>
      <c r="H52" s="7"/>
      <c r="I52" s="7"/>
      <c r="J52" s="7"/>
      <c r="K52" s="7"/>
      <c r="L52" s="7"/>
    </row>
    <row r="53" ht="15.75" customHeight="1">
      <c r="A53" s="372">
        <v>4</v>
      </c>
      <c r="B53" t="s" s="377">
        <v>381</v>
      </c>
      <c r="C53" s="288"/>
      <c r="D53" s="318"/>
      <c r="E53" s="371"/>
      <c r="F53" s="371"/>
      <c r="G53" s="45"/>
      <c r="H53" s="7"/>
      <c r="I53" s="7"/>
      <c r="J53" s="7"/>
      <c r="K53" s="7"/>
      <c r="L53" s="7"/>
    </row>
    <row r="54" ht="48" customHeight="1">
      <c r="A54" s="331"/>
      <c r="B54" t="s" s="323">
        <v>209</v>
      </c>
      <c r="C54" s="288"/>
      <c r="D54" s="318"/>
      <c r="E54" s="371"/>
      <c r="F54" s="371"/>
      <c r="G54" s="45"/>
      <c r="H54" s="7"/>
      <c r="I54" s="7"/>
      <c r="J54" s="7"/>
      <c r="K54" s="7"/>
      <c r="L54" s="7"/>
    </row>
    <row r="55" ht="14.5" customHeight="1">
      <c r="A55" s="372">
        <v>4.1</v>
      </c>
      <c r="B55" t="s" s="285">
        <v>382</v>
      </c>
      <c r="C55" t="s" s="285">
        <v>193</v>
      </c>
      <c r="D55" s="318">
        <v>1</v>
      </c>
      <c r="E55" s="371"/>
      <c r="F55" s="371">
        <f>E55*D55</f>
        <v>0</v>
      </c>
      <c r="G55" s="45"/>
      <c r="H55" s="7"/>
      <c r="I55" s="7"/>
      <c r="J55" s="7"/>
      <c r="K55" s="7"/>
      <c r="L55" s="7"/>
    </row>
    <row r="56" ht="14.5" customHeight="1">
      <c r="A56" s="331"/>
      <c r="B56" s="350"/>
      <c r="C56" s="288"/>
      <c r="D56" s="318"/>
      <c r="E56" s="371"/>
      <c r="F56" s="371"/>
      <c r="G56" s="45"/>
      <c r="H56" s="7"/>
      <c r="I56" s="7"/>
      <c r="J56" s="7"/>
      <c r="K56" s="7"/>
      <c r="L56" s="7"/>
    </row>
    <row r="57" ht="15.75" customHeight="1">
      <c r="A57" s="331"/>
      <c r="B57" t="s" s="330">
        <v>118</v>
      </c>
      <c r="C57" s="288"/>
      <c r="D57" s="318"/>
      <c r="E57" s="371"/>
      <c r="F57" s="375">
        <f>SUM(F55:F56)</f>
        <v>0</v>
      </c>
      <c r="G57" s="45"/>
      <c r="H57" s="7"/>
      <c r="I57" s="7"/>
      <c r="J57" s="7"/>
      <c r="K57" s="7"/>
      <c r="L57" s="7"/>
    </row>
    <row r="58" ht="14.5" customHeight="1">
      <c r="A58" s="331"/>
      <c r="B58" s="378"/>
      <c r="C58" s="288"/>
      <c r="D58" s="318"/>
      <c r="E58" s="371"/>
      <c r="F58" s="371"/>
      <c r="G58" s="45"/>
      <c r="H58" s="7"/>
      <c r="I58" s="7"/>
      <c r="J58" s="7"/>
      <c r="K58" s="7"/>
      <c r="L58" s="7"/>
    </row>
    <row r="59" ht="15.75" customHeight="1">
      <c r="A59" s="300">
        <v>5</v>
      </c>
      <c r="B59" t="s" s="306">
        <v>383</v>
      </c>
      <c r="C59" s="193"/>
      <c r="D59" s="196"/>
      <c r="E59" s="198"/>
      <c r="F59" s="198"/>
      <c r="G59" s="45"/>
      <c r="H59" s="7"/>
      <c r="I59" s="7"/>
      <c r="J59" s="7"/>
      <c r="K59" s="7"/>
      <c r="L59" s="7"/>
    </row>
    <row r="60" ht="14.5" customHeight="1">
      <c r="A60" s="300">
        <v>5.1</v>
      </c>
      <c r="B60" t="s" s="169">
        <v>230</v>
      </c>
      <c r="C60" s="193"/>
      <c r="D60" s="196"/>
      <c r="E60" s="198"/>
      <c r="F60" s="198"/>
      <c r="G60" s="45"/>
      <c r="H60" s="7"/>
      <c r="I60" s="7"/>
      <c r="J60" s="7"/>
      <c r="K60" s="7"/>
      <c r="L60" s="7"/>
    </row>
    <row r="61" ht="24" customHeight="1">
      <c r="A61" s="290"/>
      <c r="B61" t="s" s="287">
        <v>384</v>
      </c>
      <c r="C61" t="s" s="285">
        <v>104</v>
      </c>
      <c r="D61" s="196">
        <v>70</v>
      </c>
      <c r="E61" s="198"/>
      <c r="F61" s="198">
        <f>D61*E61</f>
        <v>0</v>
      </c>
      <c r="G61" s="45"/>
      <c r="H61" s="7"/>
      <c r="I61" s="7"/>
      <c r="J61" s="7"/>
      <c r="K61" s="7"/>
      <c r="L61" s="7"/>
    </row>
    <row r="62" ht="14.5" customHeight="1">
      <c r="A62" s="290"/>
      <c r="B62" s="292"/>
      <c r="C62" s="288"/>
      <c r="D62" s="196"/>
      <c r="E62" s="198"/>
      <c r="F62" s="198"/>
      <c r="G62" s="45"/>
      <c r="H62" s="7"/>
      <c r="I62" s="7"/>
      <c r="J62" s="7"/>
      <c r="K62" s="7"/>
      <c r="L62" s="7"/>
    </row>
    <row r="63" ht="14.5" customHeight="1">
      <c r="A63" s="300">
        <v>5.2</v>
      </c>
      <c r="B63" t="s" s="219">
        <v>385</v>
      </c>
      <c r="C63" s="193"/>
      <c r="D63" s="196"/>
      <c r="E63" s="198"/>
      <c r="F63" s="198"/>
      <c r="G63" s="45"/>
      <c r="H63" s="7"/>
      <c r="I63" s="7"/>
      <c r="J63" s="7"/>
      <c r="K63" s="7"/>
      <c r="L63" s="7"/>
    </row>
    <row r="64" ht="36" customHeight="1">
      <c r="A64" s="290"/>
      <c r="B64" t="s" s="379">
        <v>386</v>
      </c>
      <c r="C64" t="s" s="285">
        <v>104</v>
      </c>
      <c r="D64" s="196">
        <v>7.2</v>
      </c>
      <c r="E64" s="198"/>
      <c r="F64" s="198">
        <f>D64*E64</f>
        <v>0</v>
      </c>
      <c r="G64" s="45"/>
      <c r="H64" s="7"/>
      <c r="I64" s="7"/>
      <c r="J64" s="7"/>
      <c r="K64" s="7"/>
      <c r="L64" s="7"/>
    </row>
    <row r="65" ht="14.5" customHeight="1">
      <c r="A65" s="290"/>
      <c r="B65" s="380"/>
      <c r="C65" s="288"/>
      <c r="D65" s="196"/>
      <c r="E65" s="198"/>
      <c r="F65" s="198"/>
      <c r="G65" s="45"/>
      <c r="H65" s="7"/>
      <c r="I65" s="7"/>
      <c r="J65" s="7"/>
      <c r="K65" s="7"/>
      <c r="L65" s="7"/>
    </row>
    <row r="66" ht="14.5" customHeight="1">
      <c r="A66" s="290"/>
      <c r="B66" t="s" s="381">
        <v>387</v>
      </c>
      <c r="C66" s="193"/>
      <c r="D66" s="196"/>
      <c r="E66" s="198"/>
      <c r="F66" s="198"/>
      <c r="G66" s="45"/>
      <c r="H66" s="7"/>
      <c r="I66" s="7"/>
      <c r="J66" s="7"/>
      <c r="K66" s="7"/>
      <c r="L66" s="7"/>
    </row>
    <row r="67" ht="60" customHeight="1">
      <c r="A67" s="372">
        <v>5.3</v>
      </c>
      <c r="B67" t="s" s="293">
        <v>388</v>
      </c>
      <c r="C67" t="s" s="285">
        <v>68</v>
      </c>
      <c r="D67" s="318">
        <v>9</v>
      </c>
      <c r="E67" s="371"/>
      <c r="F67" s="371">
        <f>E67*D67</f>
        <v>0</v>
      </c>
      <c r="G67" s="45"/>
      <c r="H67" s="7"/>
      <c r="I67" s="7"/>
      <c r="J67" s="7"/>
      <c r="K67" s="7"/>
      <c r="L67" s="7"/>
    </row>
    <row r="68" ht="15.75" customHeight="1">
      <c r="A68" s="290"/>
      <c r="B68" t="s" s="330">
        <v>118</v>
      </c>
      <c r="C68" s="193"/>
      <c r="D68" s="196"/>
      <c r="E68" s="198"/>
      <c r="F68" s="382">
        <f>SUM(F60:F67)</f>
        <v>0</v>
      </c>
      <c r="G68" s="45"/>
      <c r="H68" s="7"/>
      <c r="I68" s="7"/>
      <c r="J68" s="7"/>
      <c r="K68" s="7"/>
      <c r="L68" s="7"/>
    </row>
    <row r="69" ht="14.5" customHeight="1">
      <c r="A69" s="300">
        <v>6</v>
      </c>
      <c r="B69" t="s" s="383">
        <v>389</v>
      </c>
      <c r="C69" s="193"/>
      <c r="D69" s="196"/>
      <c r="E69" s="198"/>
      <c r="F69" s="198"/>
      <c r="G69" s="45"/>
      <c r="H69" s="7"/>
      <c r="I69" s="7"/>
      <c r="J69" s="7"/>
      <c r="K69" s="7"/>
      <c r="L69" s="7"/>
    </row>
    <row r="70" ht="14.5" customHeight="1">
      <c r="A70" s="300">
        <v>6.1</v>
      </c>
      <c r="B70" t="s" s="327">
        <v>355</v>
      </c>
      <c r="C70" s="193"/>
      <c r="D70" s="196"/>
      <c r="E70" s="198"/>
      <c r="F70" s="198"/>
      <c r="G70" s="45"/>
      <c r="H70" s="7"/>
      <c r="I70" s="7"/>
      <c r="J70" s="7"/>
      <c r="K70" s="7"/>
      <c r="L70" s="7"/>
    </row>
    <row r="71" ht="96" customHeight="1">
      <c r="A71" s="290"/>
      <c r="B71" t="s" s="328">
        <v>390</v>
      </c>
      <c r="C71" s="193"/>
      <c r="D71" s="196"/>
      <c r="E71" s="198"/>
      <c r="F71" s="198"/>
      <c r="G71" s="45"/>
      <c r="H71" s="7"/>
      <c r="I71" s="7"/>
      <c r="J71" s="7"/>
      <c r="K71" s="7"/>
      <c r="L71" s="7"/>
    </row>
    <row r="72" ht="24.75" customHeight="1">
      <c r="A72" t="s" s="291">
        <v>191</v>
      </c>
      <c r="B72" t="s" s="384">
        <v>391</v>
      </c>
      <c r="C72" t="s" s="212">
        <v>150</v>
      </c>
      <c r="D72" s="385">
        <v>1</v>
      </c>
      <c r="E72" s="386"/>
      <c r="F72" s="371">
        <f>E72*D72</f>
        <v>0</v>
      </c>
      <c r="G72" s="45"/>
      <c r="H72" s="7"/>
      <c r="I72" s="7"/>
      <c r="J72" s="7"/>
      <c r="K72" s="7"/>
      <c r="L72" s="7"/>
    </row>
    <row r="73" ht="14.5" customHeight="1">
      <c r="A73" t="s" s="373">
        <v>194</v>
      </c>
      <c r="B73" t="s" s="287">
        <v>288</v>
      </c>
      <c r="C73" t="s" s="285">
        <v>20</v>
      </c>
      <c r="D73" t="s" s="387">
        <v>289</v>
      </c>
      <c r="E73" s="288"/>
      <c r="F73" s="319"/>
      <c r="G73" s="388"/>
      <c r="H73" s="389"/>
      <c r="I73" s="359"/>
      <c r="J73" s="390"/>
      <c r="K73" s="391"/>
      <c r="L73" s="391"/>
    </row>
    <row r="74" ht="14.5" customHeight="1">
      <c r="A74" t="s" s="373">
        <v>196</v>
      </c>
      <c r="B74" t="s" s="287">
        <v>291</v>
      </c>
      <c r="C74" t="s" s="287">
        <v>20</v>
      </c>
      <c r="D74" t="s" s="387">
        <v>289</v>
      </c>
      <c r="E74" s="288"/>
      <c r="F74" s="392"/>
      <c r="G74" s="388"/>
      <c r="H74" s="389"/>
      <c r="I74" s="359"/>
      <c r="J74" s="390"/>
      <c r="K74" s="391"/>
      <c r="L74" s="391"/>
    </row>
    <row r="75" ht="14.5" customHeight="1">
      <c r="A75" t="s" s="373">
        <v>198</v>
      </c>
      <c r="B75" t="s" s="287">
        <v>392</v>
      </c>
      <c r="C75" t="s" s="287">
        <v>20</v>
      </c>
      <c r="D75" s="318">
        <v>2</v>
      </c>
      <c r="E75" s="386"/>
      <c r="F75" s="319"/>
      <c r="G75" s="388"/>
      <c r="H75" s="389"/>
      <c r="I75" s="359"/>
      <c r="J75" s="390"/>
      <c r="K75" s="391"/>
      <c r="L75" s="391"/>
    </row>
    <row r="76" ht="14.5" customHeight="1">
      <c r="A76" t="s" s="373">
        <v>200</v>
      </c>
      <c r="B76" t="s" s="287">
        <v>295</v>
      </c>
      <c r="C76" t="s" s="287">
        <v>20</v>
      </c>
      <c r="D76" s="318">
        <v>4</v>
      </c>
      <c r="E76" s="386"/>
      <c r="F76" s="319"/>
      <c r="G76" s="388"/>
      <c r="H76" s="389"/>
      <c r="I76" s="359"/>
      <c r="J76" s="390"/>
      <c r="K76" s="391"/>
      <c r="L76" s="391"/>
    </row>
    <row r="77" ht="14.5" customHeight="1">
      <c r="A77" s="331"/>
      <c r="B77" s="374"/>
      <c r="C77" s="292"/>
      <c r="D77" s="318"/>
      <c r="E77" s="386"/>
      <c r="F77" s="319"/>
      <c r="G77" s="388"/>
      <c r="H77" s="389"/>
      <c r="I77" s="359"/>
      <c r="J77" s="390"/>
      <c r="K77" s="391"/>
      <c r="L77" s="391"/>
    </row>
    <row r="78" ht="15.75" customHeight="1">
      <c r="A78" s="331"/>
      <c r="B78" t="s" s="330">
        <v>118</v>
      </c>
      <c r="C78" s="292"/>
      <c r="D78" s="318"/>
      <c r="E78" s="386"/>
      <c r="F78" s="393"/>
      <c r="G78" s="388"/>
      <c r="H78" s="389"/>
      <c r="I78" s="359"/>
      <c r="J78" s="390"/>
      <c r="K78" s="391"/>
      <c r="L78" s="391"/>
    </row>
    <row r="79" ht="14.5" customHeight="1">
      <c r="A79" s="372">
        <v>7</v>
      </c>
      <c r="B79" t="s" s="394">
        <v>393</v>
      </c>
      <c r="C79" s="288"/>
      <c r="D79" s="318"/>
      <c r="E79" s="371"/>
      <c r="F79" s="319"/>
      <c r="G79" s="388"/>
      <c r="H79" s="389"/>
      <c r="I79" s="389"/>
      <c r="J79" s="390"/>
      <c r="K79" s="391"/>
      <c r="L79" s="395"/>
    </row>
    <row r="80" ht="14.5" customHeight="1">
      <c r="A80" s="331"/>
      <c r="B80" s="220"/>
      <c r="C80" s="288"/>
      <c r="D80" s="318"/>
      <c r="E80" s="371"/>
      <c r="F80" s="319"/>
      <c r="G80" s="388"/>
      <c r="H80" s="389"/>
      <c r="I80" s="389"/>
      <c r="J80" s="390"/>
      <c r="K80" s="396"/>
      <c r="L80" s="391"/>
    </row>
    <row r="81" ht="14.5" customHeight="1">
      <c r="A81" s="331"/>
      <c r="B81" t="s" s="166">
        <v>246</v>
      </c>
      <c r="C81" s="288"/>
      <c r="D81" s="318"/>
      <c r="E81" s="371"/>
      <c r="F81" s="319"/>
      <c r="G81" s="388"/>
      <c r="H81" s="389"/>
      <c r="I81" s="389"/>
      <c r="J81" s="390"/>
      <c r="K81" s="396"/>
      <c r="L81" s="391"/>
    </row>
    <row r="82" ht="96" customHeight="1">
      <c r="A82" s="372">
        <v>7.1</v>
      </c>
      <c r="B82" t="s" s="287">
        <v>248</v>
      </c>
      <c r="C82" t="s" s="285">
        <v>150</v>
      </c>
      <c r="D82" s="318">
        <v>1</v>
      </c>
      <c r="E82" s="371"/>
      <c r="F82" s="371">
        <f>E82*D82</f>
        <v>0</v>
      </c>
      <c r="G82" s="45"/>
      <c r="H82" s="7"/>
      <c r="I82" s="7"/>
      <c r="J82" s="7"/>
      <c r="K82" s="7"/>
      <c r="L82" s="7"/>
    </row>
    <row r="83" ht="14.5" customHeight="1">
      <c r="A83" s="331"/>
      <c r="B83" s="292"/>
      <c r="C83" s="288"/>
      <c r="D83" s="318"/>
      <c r="E83" s="371"/>
      <c r="F83" s="371"/>
      <c r="G83" s="45"/>
      <c r="H83" s="7"/>
      <c r="I83" s="7"/>
      <c r="J83" s="7"/>
      <c r="K83" s="7"/>
      <c r="L83" s="7"/>
    </row>
    <row r="84" ht="14.5" customHeight="1">
      <c r="A84" s="331"/>
      <c r="B84" s="292"/>
      <c r="C84" s="288"/>
      <c r="D84" s="318"/>
      <c r="E84" s="371"/>
      <c r="F84" s="371"/>
      <c r="G84" s="45"/>
      <c r="H84" s="7"/>
      <c r="I84" s="7"/>
      <c r="J84" s="7"/>
      <c r="K84" s="7"/>
      <c r="L84" s="7"/>
    </row>
    <row r="85" ht="14.5" customHeight="1">
      <c r="A85" s="372">
        <v>7.2</v>
      </c>
      <c r="B85" t="s" s="287">
        <v>252</v>
      </c>
      <c r="C85" t="s" s="285">
        <v>150</v>
      </c>
      <c r="D85" s="318">
        <v>1</v>
      </c>
      <c r="E85" s="397"/>
      <c r="F85" s="371">
        <f>E85*D85</f>
        <v>0</v>
      </c>
      <c r="G85" s="45"/>
      <c r="H85" s="7"/>
      <c r="I85" s="7"/>
      <c r="J85" s="7"/>
      <c r="K85" s="7"/>
      <c r="L85" s="7"/>
    </row>
    <row r="86" ht="14.5" customHeight="1">
      <c r="A86" s="331"/>
      <c r="B86" s="288"/>
      <c r="C86" s="288"/>
      <c r="D86" s="318"/>
      <c r="E86" s="371"/>
      <c r="F86" s="371"/>
      <c r="G86" s="45"/>
      <c r="H86" s="7"/>
      <c r="I86" s="7"/>
      <c r="J86" s="7"/>
      <c r="K86" s="7"/>
      <c r="L86" s="7"/>
    </row>
    <row r="87" ht="14.5" customHeight="1">
      <c r="A87" s="331"/>
      <c r="B87" s="374"/>
      <c r="C87" s="288"/>
      <c r="D87" s="318"/>
      <c r="E87" s="371"/>
      <c r="F87" s="371"/>
      <c r="G87" s="45"/>
      <c r="H87" s="7"/>
      <c r="I87" s="7"/>
      <c r="J87" s="7"/>
      <c r="K87" s="7"/>
      <c r="L87" s="7"/>
    </row>
    <row r="88" ht="14.5" customHeight="1">
      <c r="A88" s="331"/>
      <c r="B88" t="s" s="330">
        <v>118</v>
      </c>
      <c r="C88" s="288"/>
      <c r="D88" s="318"/>
      <c r="E88" s="371"/>
      <c r="F88" s="375">
        <f>SUM(F82:F87)</f>
        <v>0</v>
      </c>
      <c r="G88" s="45"/>
      <c r="H88" s="7"/>
      <c r="I88" s="7"/>
      <c r="J88" s="7"/>
      <c r="K88" s="7"/>
      <c r="L88" s="7"/>
    </row>
    <row r="89" ht="14.5" customHeight="1">
      <c r="A89" s="331"/>
      <c r="B89" s="345"/>
      <c r="C89" s="288"/>
      <c r="D89" s="318"/>
      <c r="E89" s="371"/>
      <c r="F89" s="371"/>
      <c r="G89" s="45"/>
      <c r="H89" s="7"/>
      <c r="I89" s="7"/>
      <c r="J89" s="7"/>
      <c r="K89" s="7"/>
      <c r="L89" s="7"/>
    </row>
    <row r="90" ht="14.5" customHeight="1">
      <c r="A90" s="372">
        <v>8</v>
      </c>
      <c r="B90" t="s" s="219">
        <v>253</v>
      </c>
      <c r="C90" s="288"/>
      <c r="D90" s="318"/>
      <c r="E90" s="371"/>
      <c r="F90" s="371"/>
      <c r="G90" s="45"/>
      <c r="H90" s="7"/>
      <c r="I90" s="7"/>
      <c r="J90" s="7"/>
      <c r="K90" s="7"/>
      <c r="L90" s="7"/>
    </row>
    <row r="91" ht="36" customHeight="1">
      <c r="A91" s="372">
        <v>8.1</v>
      </c>
      <c r="B91" t="s" s="287">
        <v>255</v>
      </c>
      <c r="C91" t="s" s="285">
        <v>193</v>
      </c>
      <c r="D91" s="318">
        <v>4</v>
      </c>
      <c r="E91" s="371"/>
      <c r="F91" s="371">
        <f>E91*D91</f>
        <v>0</v>
      </c>
      <c r="G91" s="45"/>
      <c r="H91" s="7"/>
      <c r="I91" s="7"/>
      <c r="J91" s="7"/>
      <c r="K91" s="7"/>
      <c r="L91" s="7"/>
    </row>
    <row r="92" ht="36" customHeight="1">
      <c r="A92" s="372">
        <v>8.199999999999999</v>
      </c>
      <c r="B92" t="s" s="287">
        <v>255</v>
      </c>
      <c r="C92" t="s" s="285">
        <v>193</v>
      </c>
      <c r="D92" s="318">
        <v>10</v>
      </c>
      <c r="E92" s="371"/>
      <c r="F92" s="371">
        <f>E92*D92</f>
        <v>0</v>
      </c>
      <c r="G92" s="45"/>
      <c r="H92" s="7"/>
      <c r="I92" s="7"/>
      <c r="J92" s="7"/>
      <c r="K92" s="7"/>
      <c r="L92" s="7"/>
    </row>
    <row r="93" ht="14.5" customHeight="1">
      <c r="A93" s="331"/>
      <c r="B93" s="292"/>
      <c r="C93" s="288"/>
      <c r="D93" s="318"/>
      <c r="E93" s="371"/>
      <c r="F93" s="371"/>
      <c r="G93" s="45"/>
      <c r="H93" s="7"/>
      <c r="I93" s="7"/>
      <c r="J93" s="7"/>
      <c r="K93" s="7"/>
      <c r="L93" s="7"/>
    </row>
    <row r="94" ht="24" customHeight="1">
      <c r="A94" s="372">
        <v>8.300000000000001</v>
      </c>
      <c r="B94" t="s" s="287">
        <v>261</v>
      </c>
      <c r="C94" s="288"/>
      <c r="D94" s="318"/>
      <c r="E94" s="371"/>
      <c r="F94" s="371"/>
      <c r="G94" s="45"/>
      <c r="H94" s="7"/>
      <c r="I94" s="7"/>
      <c r="J94" s="7"/>
      <c r="K94" s="7"/>
      <c r="L94" s="7"/>
    </row>
    <row r="95" ht="14.5" customHeight="1">
      <c r="A95" s="372">
        <v>8.4</v>
      </c>
      <c r="B95" t="s" s="287">
        <v>263</v>
      </c>
      <c r="C95" t="s" s="285">
        <v>193</v>
      </c>
      <c r="D95" s="318">
        <v>8</v>
      </c>
      <c r="E95" s="371"/>
      <c r="F95" s="371">
        <f>E95*D95</f>
        <v>0</v>
      </c>
      <c r="G95" s="45"/>
      <c r="H95" s="7"/>
      <c r="I95" s="7"/>
      <c r="J95" s="7"/>
      <c r="K95" s="7"/>
      <c r="L95" s="7"/>
    </row>
    <row r="96" ht="14.5" customHeight="1">
      <c r="A96" s="372">
        <v>8.5</v>
      </c>
      <c r="B96" t="s" s="287">
        <v>265</v>
      </c>
      <c r="C96" t="s" s="285">
        <v>193</v>
      </c>
      <c r="D96" s="318">
        <v>8</v>
      </c>
      <c r="E96" s="371"/>
      <c r="F96" s="371">
        <f>E96*D96</f>
        <v>0</v>
      </c>
      <c r="G96" s="45"/>
      <c r="H96" s="7"/>
      <c r="I96" s="7"/>
      <c r="J96" s="7"/>
      <c r="K96" s="7"/>
      <c r="L96" s="7"/>
    </row>
    <row r="97" ht="14.5" customHeight="1">
      <c r="A97" s="372">
        <v>8.6</v>
      </c>
      <c r="B97" t="s" s="287">
        <v>267</v>
      </c>
      <c r="C97" t="s" s="285">
        <v>193</v>
      </c>
      <c r="D97" s="318">
        <v>10</v>
      </c>
      <c r="E97" s="371"/>
      <c r="F97" s="371">
        <f>E97*D97</f>
        <v>0</v>
      </c>
      <c r="G97" s="45"/>
      <c r="H97" s="7"/>
      <c r="I97" s="7"/>
      <c r="J97" s="7"/>
      <c r="K97" s="7"/>
      <c r="L97" s="7"/>
    </row>
    <row r="98" ht="14.5" customHeight="1">
      <c r="A98" s="372">
        <v>8.699999999999999</v>
      </c>
      <c r="B98" t="s" s="287">
        <v>269</v>
      </c>
      <c r="C98" t="s" s="285">
        <v>193</v>
      </c>
      <c r="D98" s="318">
        <v>10</v>
      </c>
      <c r="E98" s="371"/>
      <c r="F98" s="371">
        <f>E98*D98</f>
        <v>0</v>
      </c>
      <c r="G98" s="45"/>
      <c r="H98" s="7"/>
      <c r="I98" s="7"/>
      <c r="J98" s="7"/>
      <c r="K98" s="7"/>
      <c r="L98" s="7"/>
    </row>
    <row r="99" ht="14.5" customHeight="1">
      <c r="A99" s="372">
        <v>8.800000000000001</v>
      </c>
      <c r="B99" t="s" s="287">
        <v>271</v>
      </c>
      <c r="C99" t="s" s="285">
        <v>193</v>
      </c>
      <c r="D99" s="318">
        <v>20</v>
      </c>
      <c r="E99" s="371"/>
      <c r="F99" s="371">
        <f>E99*D99</f>
        <v>0</v>
      </c>
      <c r="G99" s="45"/>
      <c r="H99" s="7"/>
      <c r="I99" s="7"/>
      <c r="J99" s="7"/>
      <c r="K99" s="7"/>
      <c r="L99" s="7"/>
    </row>
    <row r="100" ht="84" customHeight="1">
      <c r="A100" s="372">
        <v>8.9</v>
      </c>
      <c r="B100" t="s" s="287">
        <v>394</v>
      </c>
      <c r="C100" t="s" s="285">
        <v>193</v>
      </c>
      <c r="D100" s="398">
        <v>1</v>
      </c>
      <c r="E100" s="371"/>
      <c r="F100" s="371">
        <f>E100*D100</f>
        <v>0</v>
      </c>
      <c r="G100" s="45"/>
      <c r="H100" s="7"/>
      <c r="I100" s="7"/>
      <c r="J100" s="7"/>
      <c r="K100" s="7"/>
      <c r="L100" s="7"/>
    </row>
    <row r="101" ht="14.5" customHeight="1">
      <c r="A101" s="331"/>
      <c r="B101" s="292"/>
      <c r="C101" s="292"/>
      <c r="D101" s="318"/>
      <c r="E101" s="371"/>
      <c r="F101" s="371"/>
      <c r="G101" s="45"/>
      <c r="H101" s="7"/>
      <c r="I101" s="7"/>
      <c r="J101" s="7"/>
      <c r="K101" s="7"/>
      <c r="L101" s="7"/>
    </row>
    <row r="102" ht="24" customHeight="1">
      <c r="A102" s="372">
        <v>8.1</v>
      </c>
      <c r="B102" t="s" s="287">
        <v>395</v>
      </c>
      <c r="C102" t="s" s="285">
        <v>193</v>
      </c>
      <c r="D102" s="318">
        <v>1</v>
      </c>
      <c r="E102" s="371"/>
      <c r="F102" s="371">
        <f>D102*E102</f>
        <v>0</v>
      </c>
      <c r="G102" s="45"/>
      <c r="H102" s="7"/>
      <c r="I102" s="7"/>
      <c r="J102" s="7"/>
      <c r="K102" s="7"/>
      <c r="L102" s="7"/>
    </row>
    <row r="103" ht="14.5" customHeight="1">
      <c r="A103" s="331"/>
      <c r="B103" s="374"/>
      <c r="C103" s="288"/>
      <c r="D103" s="318"/>
      <c r="E103" s="371"/>
      <c r="F103" s="371"/>
      <c r="G103" s="45"/>
      <c r="H103" s="7"/>
      <c r="I103" s="7"/>
      <c r="J103" s="7"/>
      <c r="K103" s="7"/>
      <c r="L103" s="7"/>
    </row>
    <row r="104" ht="14.5" customHeight="1">
      <c r="A104" s="331"/>
      <c r="B104" t="s" s="330">
        <v>118</v>
      </c>
      <c r="C104" s="288"/>
      <c r="D104" s="318"/>
      <c r="E104" s="371"/>
      <c r="F104" s="371">
        <f>SUM(F91:F102)</f>
        <v>0</v>
      </c>
      <c r="G104" s="45"/>
      <c r="H104" s="7"/>
      <c r="I104" s="7"/>
      <c r="J104" s="7"/>
      <c r="K104" s="7"/>
      <c r="L104" s="7"/>
    </row>
    <row r="105" ht="14.5" customHeight="1">
      <c r="A105" s="331"/>
      <c r="B105" s="399"/>
      <c r="C105" s="288"/>
      <c r="D105" s="318"/>
      <c r="E105" s="371"/>
      <c r="F105" s="371"/>
      <c r="G105" s="45"/>
      <c r="H105" s="7"/>
      <c r="I105" s="7"/>
      <c r="J105" s="7"/>
      <c r="K105" s="7"/>
      <c r="L105" s="7"/>
    </row>
    <row r="106" ht="14.5" customHeight="1">
      <c r="A106" s="372">
        <v>9</v>
      </c>
      <c r="B106" t="s" s="169">
        <v>276</v>
      </c>
      <c r="C106" s="288"/>
      <c r="D106" s="318"/>
      <c r="E106" s="371"/>
      <c r="F106" s="371"/>
      <c r="G106" s="45"/>
      <c r="H106" s="7"/>
      <c r="I106" s="7"/>
      <c r="J106" s="7"/>
      <c r="K106" s="7"/>
      <c r="L106" s="7"/>
    </row>
    <row r="107" ht="48" customHeight="1">
      <c r="A107" s="372">
        <v>9.1</v>
      </c>
      <c r="B107" t="s" s="287">
        <v>278</v>
      </c>
      <c r="C107" s="288"/>
      <c r="D107" s="318"/>
      <c r="E107" s="371"/>
      <c r="F107" s="371"/>
      <c r="G107" s="45"/>
      <c r="H107" s="7"/>
      <c r="I107" s="7"/>
      <c r="J107" s="7"/>
      <c r="K107" s="7"/>
      <c r="L107" s="7"/>
    </row>
    <row r="108" ht="14.5" customHeight="1">
      <c r="A108" s="372">
        <v>9.199999999999999</v>
      </c>
      <c r="B108" t="s" s="287">
        <v>279</v>
      </c>
      <c r="C108" t="s" s="285">
        <v>93</v>
      </c>
      <c r="D108" s="318">
        <v>10</v>
      </c>
      <c r="E108" s="371"/>
      <c r="F108" s="371">
        <f>E108*D108</f>
        <v>0</v>
      </c>
      <c r="G108" s="45"/>
      <c r="H108" s="7"/>
      <c r="I108" s="7"/>
      <c r="J108" s="7"/>
      <c r="K108" s="7"/>
      <c r="L108" s="7"/>
    </row>
    <row r="109" ht="36" customHeight="1">
      <c r="A109" s="372">
        <v>9.300000000000001</v>
      </c>
      <c r="B109" t="s" s="287">
        <v>396</v>
      </c>
      <c r="C109" t="s" s="285">
        <v>93</v>
      </c>
      <c r="D109" s="318">
        <v>20</v>
      </c>
      <c r="E109" s="371"/>
      <c r="F109" s="371">
        <f>E109*D109</f>
        <v>0</v>
      </c>
      <c r="G109" s="45"/>
      <c r="H109" s="7"/>
      <c r="I109" s="7"/>
      <c r="J109" s="7"/>
      <c r="K109" s="7"/>
      <c r="L109" s="7"/>
    </row>
    <row r="110" ht="14.5" customHeight="1">
      <c r="A110" s="331"/>
      <c r="B110" s="374"/>
      <c r="C110" s="288"/>
      <c r="D110" s="318"/>
      <c r="E110" s="371"/>
      <c r="F110" s="371"/>
      <c r="G110" s="45"/>
      <c r="H110" s="7"/>
      <c r="I110" s="7"/>
      <c r="J110" s="7"/>
      <c r="K110" s="7"/>
      <c r="L110" s="7"/>
    </row>
    <row r="111" ht="15.75" customHeight="1">
      <c r="A111" s="331"/>
      <c r="B111" t="s" s="330">
        <v>118</v>
      </c>
      <c r="C111" s="288"/>
      <c r="D111" s="318"/>
      <c r="E111" s="371"/>
      <c r="F111" s="375">
        <f>SUM(F90:F109)</f>
        <v>0</v>
      </c>
      <c r="G111" s="400">
        <v>3</v>
      </c>
      <c r="H111" s="7"/>
      <c r="I111" s="7"/>
      <c r="J111" s="7"/>
      <c r="K111" s="7"/>
      <c r="L111" s="7"/>
    </row>
    <row r="112" ht="15.75" customHeight="1">
      <c r="A112" s="401"/>
      <c r="B112" s="402"/>
      <c r="C112" s="350"/>
      <c r="D112" s="363"/>
      <c r="E112" s="403"/>
      <c r="F112" s="403"/>
      <c r="G112" s="400">
        <v>2</v>
      </c>
      <c r="H112" s="7"/>
      <c r="I112" s="7"/>
      <c r="J112" s="7"/>
      <c r="K112" s="7"/>
      <c r="L112" s="7"/>
    </row>
    <row r="113" ht="15.75" customHeight="1">
      <c r="A113" s="266"/>
      <c r="B113" s="404"/>
      <c r="C113" s="404"/>
      <c r="D113" t="s" s="405">
        <v>397</v>
      </c>
      <c r="E113" s="404"/>
      <c r="F113" s="404"/>
      <c r="G113" s="7"/>
      <c r="H113" s="7"/>
      <c r="I113" s="7"/>
      <c r="J113" s="7"/>
      <c r="K113" s="7"/>
      <c r="L113" s="7"/>
    </row>
    <row r="114" ht="13.55" customHeight="1">
      <c r="A114" s="8"/>
      <c r="B114" s="7"/>
      <c r="C114" s="7"/>
      <c r="D114" s="366"/>
      <c r="E114" s="7"/>
      <c r="F114" s="7"/>
      <c r="G114" s="7"/>
      <c r="H114" s="7"/>
      <c r="I114" s="7"/>
      <c r="J114" s="7"/>
      <c r="K114" s="7"/>
      <c r="L114" s="7"/>
    </row>
    <row r="115" ht="13.55" customHeight="1">
      <c r="A115" s="8"/>
      <c r="B115" s="7"/>
      <c r="C115" s="7"/>
      <c r="D115" s="366"/>
      <c r="E115" s="7"/>
      <c r="F115" s="7"/>
      <c r="G115" s="7"/>
      <c r="H115" s="7"/>
      <c r="I115" s="7"/>
      <c r="J115" s="7"/>
      <c r="K115" s="7"/>
      <c r="L115" s="7"/>
    </row>
    <row r="116" ht="13.55" customHeight="1">
      <c r="A116" s="8"/>
      <c r="B116" s="7"/>
      <c r="C116" s="7"/>
      <c r="D116" s="366"/>
      <c r="E116" s="7"/>
      <c r="F116" s="7"/>
      <c r="G116" s="7"/>
      <c r="H116" s="7"/>
      <c r="I116" s="7"/>
      <c r="J116" s="7"/>
      <c r="K116" s="7"/>
      <c r="L116" s="7"/>
    </row>
    <row r="117" ht="13.55" customHeight="1">
      <c r="A117" s="8"/>
      <c r="B117" s="7"/>
      <c r="C117" s="7"/>
      <c r="D117" s="366"/>
      <c r="E117" s="7"/>
      <c r="F117" s="7"/>
      <c r="G117" s="7"/>
      <c r="H117" s="7"/>
      <c r="I117" s="7"/>
      <c r="J117" s="7"/>
      <c r="K117" s="7"/>
      <c r="L117" s="7"/>
    </row>
    <row r="118" ht="13.55" customHeight="1">
      <c r="A118" s="8"/>
      <c r="B118" s="7"/>
      <c r="C118" s="7"/>
      <c r="D118" s="366"/>
      <c r="E118" s="7"/>
      <c r="F118" s="7"/>
      <c r="G118" s="7"/>
      <c r="H118" s="7"/>
      <c r="I118" s="7"/>
      <c r="J118" s="7"/>
      <c r="K118" s="7"/>
      <c r="L118" s="7"/>
    </row>
    <row r="119" ht="13.55" customHeight="1">
      <c r="A119" s="8"/>
      <c r="B119" s="7"/>
      <c r="C119" s="7"/>
      <c r="D119" s="366"/>
      <c r="E119" s="7"/>
      <c r="F119" s="7"/>
      <c r="G119" s="7"/>
      <c r="H119" s="7"/>
      <c r="I119" s="7"/>
      <c r="J119" s="7"/>
      <c r="K119" s="7"/>
      <c r="L119" s="7"/>
    </row>
    <row r="120" ht="13.55" customHeight="1">
      <c r="A120" s="8"/>
      <c r="B120" s="7"/>
      <c r="C120" s="7"/>
      <c r="D120" s="366"/>
      <c r="E120" s="7"/>
      <c r="F120" s="7"/>
      <c r="G120" s="7"/>
      <c r="H120" s="7"/>
      <c r="I120" s="7"/>
      <c r="J120" s="7"/>
      <c r="K120" s="7"/>
      <c r="L120" s="7"/>
    </row>
    <row r="121" ht="13.55" customHeight="1">
      <c r="A121" s="8"/>
      <c r="B121" s="7"/>
      <c r="C121" s="7"/>
      <c r="D121" s="366"/>
      <c r="E121" s="7"/>
      <c r="F121" s="7"/>
      <c r="G121" s="7"/>
      <c r="H121" s="7"/>
      <c r="I121" s="7"/>
      <c r="J121" s="7"/>
      <c r="K121" s="7"/>
      <c r="L121" s="7"/>
    </row>
    <row r="122" ht="13.55" customHeight="1">
      <c r="A122" s="8"/>
      <c r="B122" s="7"/>
      <c r="C122" s="7"/>
      <c r="D122" s="366"/>
      <c r="E122" s="7"/>
      <c r="F122" s="7"/>
      <c r="G122" s="7"/>
      <c r="H122" s="7"/>
      <c r="I122" s="7"/>
      <c r="J122" s="7"/>
      <c r="K122" s="7"/>
      <c r="L122" s="7"/>
    </row>
    <row r="123" ht="13.55" customHeight="1">
      <c r="A123" s="8"/>
      <c r="B123" s="7"/>
      <c r="C123" s="7"/>
      <c r="D123" s="366"/>
      <c r="E123" s="7"/>
      <c r="F123" s="7"/>
      <c r="G123" s="7"/>
      <c r="H123" s="7"/>
      <c r="I123" s="7"/>
      <c r="J123" s="7"/>
      <c r="K123" s="7"/>
      <c r="L123" s="7"/>
    </row>
    <row r="124" ht="13.55" customHeight="1">
      <c r="A124" s="8"/>
      <c r="B124" s="7"/>
      <c r="C124" s="7"/>
      <c r="D124" s="366"/>
      <c r="E124" s="7"/>
      <c r="F124" s="7"/>
      <c r="G124" s="7"/>
      <c r="H124" s="7"/>
      <c r="I124" s="7"/>
      <c r="J124" s="7"/>
      <c r="K124" s="7"/>
      <c r="L124" s="7"/>
    </row>
    <row r="125" ht="13.55" customHeight="1">
      <c r="A125" s="8"/>
      <c r="B125" s="7"/>
      <c r="C125" s="7"/>
      <c r="D125" s="366"/>
      <c r="E125" s="7"/>
      <c r="F125" s="7"/>
      <c r="G125" s="7"/>
      <c r="H125" s="7"/>
      <c r="I125" s="7"/>
      <c r="J125" s="7"/>
      <c r="K125" s="7"/>
      <c r="L125" s="7"/>
    </row>
    <row r="126" ht="13.55" customHeight="1">
      <c r="A126" s="8"/>
      <c r="B126" s="7"/>
      <c r="C126" s="7"/>
      <c r="D126" s="366"/>
      <c r="E126" s="7"/>
      <c r="F126" s="7"/>
      <c r="G126" s="7"/>
      <c r="H126" s="7"/>
      <c r="I126" s="7"/>
      <c r="J126" s="7"/>
      <c r="K126" s="7"/>
      <c r="L126" s="7"/>
    </row>
    <row r="127" ht="15.75" customHeight="1">
      <c r="A127" s="109"/>
      <c r="B127" s="270"/>
      <c r="C127" s="270"/>
      <c r="D127" s="271"/>
      <c r="E127" s="270"/>
      <c r="F127" s="270"/>
      <c r="G127" s="7"/>
      <c r="H127" s="7"/>
      <c r="I127" s="7"/>
      <c r="J127" s="7"/>
      <c r="K127" s="7"/>
      <c r="L127" s="7"/>
    </row>
    <row r="128" ht="18" customHeight="1">
      <c r="A128" s="338"/>
      <c r="B128" t="s" s="339">
        <v>21</v>
      </c>
      <c r="C128" t="s" s="340">
        <v>312</v>
      </c>
      <c r="D128" t="s" s="341">
        <v>313</v>
      </c>
      <c r="E128" t="s" s="340">
        <v>314</v>
      </c>
      <c r="F128" t="s" s="406">
        <v>315</v>
      </c>
      <c r="G128" s="45"/>
      <c r="H128" s="7"/>
      <c r="I128" s="7"/>
      <c r="J128" s="7"/>
      <c r="K128" s="7"/>
      <c r="L128" s="7"/>
    </row>
    <row r="129" ht="15.75" customHeight="1">
      <c r="A129" s="343"/>
      <c r="B129" t="s" s="344">
        <v>316</v>
      </c>
      <c r="C129" s="407"/>
      <c r="D129" s="346"/>
      <c r="E129" s="408"/>
      <c r="F129" s="408"/>
      <c r="G129" s="45"/>
      <c r="H129" s="7"/>
      <c r="I129" s="7"/>
      <c r="J129" s="7"/>
      <c r="K129" s="7"/>
      <c r="L129" s="7"/>
    </row>
    <row r="130" ht="15.75" customHeight="1">
      <c r="A130" s="348"/>
      <c r="B130" t="s" s="387">
        <v>398</v>
      </c>
      <c r="C130" s="316">
        <v>1</v>
      </c>
      <c r="D130" s="351"/>
      <c r="E130" s="371"/>
      <c r="F130" s="375">
        <f>F28</f>
        <v>0</v>
      </c>
      <c r="G130" s="45"/>
      <c r="H130" s="7"/>
      <c r="I130" s="7"/>
      <c r="J130" s="7"/>
      <c r="K130" s="7"/>
      <c r="L130" s="7"/>
    </row>
    <row r="131" ht="15.75" customHeight="1">
      <c r="A131" s="348"/>
      <c r="B131" s="288"/>
      <c r="C131" s="353"/>
      <c r="D131" s="351"/>
      <c r="E131" s="371"/>
      <c r="F131" s="375"/>
      <c r="G131" s="45"/>
      <c r="H131" s="7"/>
      <c r="I131" s="7"/>
      <c r="J131" s="7"/>
      <c r="K131" s="7"/>
      <c r="L131" s="7"/>
    </row>
    <row r="132" ht="15.75" customHeight="1">
      <c r="A132" s="348"/>
      <c r="B132" t="s" s="387">
        <v>398</v>
      </c>
      <c r="C132" s="316">
        <v>2</v>
      </c>
      <c r="D132" s="351"/>
      <c r="E132" s="371"/>
      <c r="F132" s="375">
        <f>F44</f>
        <v>0</v>
      </c>
      <c r="G132" s="45"/>
      <c r="H132" s="7"/>
      <c r="I132" s="7"/>
      <c r="J132" s="7"/>
      <c r="K132" s="7"/>
      <c r="L132" s="7"/>
    </row>
    <row r="133" ht="15.75" customHeight="1">
      <c r="A133" s="348"/>
      <c r="B133" s="288"/>
      <c r="C133" s="353"/>
      <c r="D133" s="351"/>
      <c r="E133" s="371"/>
      <c r="F133" s="375"/>
      <c r="G133" s="45"/>
      <c r="H133" s="7"/>
      <c r="I133" s="7"/>
      <c r="J133" s="7"/>
      <c r="K133" s="7"/>
      <c r="L133" s="7"/>
    </row>
    <row r="134" ht="15.75" customHeight="1">
      <c r="A134" s="348"/>
      <c r="B134" t="s" s="387">
        <v>398</v>
      </c>
      <c r="C134" s="316">
        <v>3</v>
      </c>
      <c r="D134" s="351"/>
      <c r="E134" s="371"/>
      <c r="F134" s="375">
        <f>F51</f>
        <v>0</v>
      </c>
      <c r="G134" s="45"/>
      <c r="H134" s="7"/>
      <c r="I134" s="7"/>
      <c r="J134" s="7"/>
      <c r="K134" s="7"/>
      <c r="L134" s="7"/>
    </row>
    <row r="135" ht="15.75" customHeight="1">
      <c r="A135" s="354"/>
      <c r="B135" s="288"/>
      <c r="C135" s="353"/>
      <c r="D135" s="351"/>
      <c r="E135" s="371"/>
      <c r="F135" s="375"/>
      <c r="G135" s="45"/>
      <c r="H135" s="7"/>
      <c r="I135" s="7"/>
      <c r="J135" s="7"/>
      <c r="K135" s="7"/>
      <c r="L135" s="7"/>
    </row>
    <row r="136" ht="15.75" customHeight="1">
      <c r="A136" s="354"/>
      <c r="B136" t="s" s="387">
        <v>398</v>
      </c>
      <c r="C136" s="316">
        <v>4</v>
      </c>
      <c r="D136" s="351"/>
      <c r="E136" s="371"/>
      <c r="F136" s="375">
        <f>F57</f>
        <v>0</v>
      </c>
      <c r="G136" s="45"/>
      <c r="H136" s="7"/>
      <c r="I136" s="7"/>
      <c r="J136" s="7"/>
      <c r="K136" s="7"/>
      <c r="L136" s="7"/>
    </row>
    <row r="137" ht="15.75" customHeight="1">
      <c r="A137" s="354"/>
      <c r="B137" s="288"/>
      <c r="C137" s="353"/>
      <c r="D137" s="351"/>
      <c r="E137" s="371"/>
      <c r="F137" s="375"/>
      <c r="G137" s="45"/>
      <c r="H137" s="7"/>
      <c r="I137" s="7"/>
      <c r="J137" s="7"/>
      <c r="K137" s="7"/>
      <c r="L137" s="7"/>
    </row>
    <row r="138" ht="15.75" customHeight="1">
      <c r="A138" s="354"/>
      <c r="B138" t="s" s="387">
        <v>398</v>
      </c>
      <c r="C138" s="316">
        <v>5</v>
      </c>
      <c r="D138" s="351"/>
      <c r="E138" s="371"/>
      <c r="F138" s="375">
        <f>F68</f>
        <v>0</v>
      </c>
      <c r="G138" s="45"/>
      <c r="H138" s="7"/>
      <c r="I138" s="7"/>
      <c r="J138" s="7"/>
      <c r="K138" s="7"/>
      <c r="L138" s="7"/>
    </row>
    <row r="139" ht="15.75" customHeight="1">
      <c r="A139" s="354"/>
      <c r="B139" s="288"/>
      <c r="C139" s="353"/>
      <c r="D139" s="351"/>
      <c r="E139" s="371"/>
      <c r="F139" s="375"/>
      <c r="G139" s="45"/>
      <c r="H139" s="7"/>
      <c r="I139" s="7"/>
      <c r="J139" s="7"/>
      <c r="K139" s="7"/>
      <c r="L139" s="7"/>
    </row>
    <row r="140" ht="15.75" customHeight="1">
      <c r="A140" s="354"/>
      <c r="B140" t="s" s="387">
        <v>398</v>
      </c>
      <c r="C140" s="316">
        <v>6</v>
      </c>
      <c r="D140" s="351"/>
      <c r="E140" s="371"/>
      <c r="F140" s="375">
        <f>F78</f>
        <v>0</v>
      </c>
      <c r="G140" s="45"/>
      <c r="H140" s="7"/>
      <c r="I140" s="7"/>
      <c r="J140" s="7"/>
      <c r="K140" s="7"/>
      <c r="L140" s="7"/>
    </row>
    <row r="141" ht="15.75" customHeight="1">
      <c r="A141" s="348"/>
      <c r="B141" s="288"/>
      <c r="C141" s="353"/>
      <c r="D141" s="351"/>
      <c r="E141" s="371"/>
      <c r="F141" s="375"/>
      <c r="G141" s="45"/>
      <c r="H141" s="7"/>
      <c r="I141" s="7"/>
      <c r="J141" s="7"/>
      <c r="K141" s="7"/>
      <c r="L141" s="7"/>
    </row>
    <row r="142" ht="15.75" customHeight="1">
      <c r="A142" s="348"/>
      <c r="B142" t="s" s="387">
        <v>398</v>
      </c>
      <c r="C142" s="316">
        <v>7</v>
      </c>
      <c r="D142" s="351"/>
      <c r="E142" s="371"/>
      <c r="F142" s="375">
        <f>F88</f>
        <v>0</v>
      </c>
      <c r="G142" s="45"/>
      <c r="H142" s="7"/>
      <c r="I142" s="7"/>
      <c r="J142" s="7"/>
      <c r="K142" s="7"/>
      <c r="L142" s="7"/>
    </row>
    <row r="143" ht="15.75" customHeight="1">
      <c r="A143" s="355"/>
      <c r="B143" s="288"/>
      <c r="C143" s="353"/>
      <c r="D143" s="351"/>
      <c r="E143" s="371"/>
      <c r="F143" s="375"/>
      <c r="G143" s="45"/>
      <c r="H143" s="7"/>
      <c r="I143" s="7"/>
      <c r="J143" s="7"/>
      <c r="K143" s="7"/>
      <c r="L143" s="7"/>
    </row>
    <row r="144" ht="15.75" customHeight="1">
      <c r="A144" s="355"/>
      <c r="B144" t="s" s="387">
        <v>398</v>
      </c>
      <c r="C144" s="316">
        <v>8</v>
      </c>
      <c r="D144" s="351"/>
      <c r="E144" s="371"/>
      <c r="F144" s="375">
        <f>F104</f>
        <v>0</v>
      </c>
      <c r="G144" s="45"/>
      <c r="H144" s="7"/>
      <c r="I144" s="7"/>
      <c r="J144" s="7"/>
      <c r="K144" s="7"/>
      <c r="L144" s="7"/>
    </row>
    <row r="145" ht="15.75" customHeight="1">
      <c r="A145" s="356"/>
      <c r="B145" s="288"/>
      <c r="C145" s="353"/>
      <c r="D145" s="351"/>
      <c r="E145" s="371"/>
      <c r="F145" s="375"/>
      <c r="G145" s="45"/>
      <c r="H145" s="7"/>
      <c r="I145" s="7"/>
      <c r="J145" s="7"/>
      <c r="K145" s="7"/>
      <c r="L145" s="7"/>
    </row>
    <row r="146" ht="15.75" customHeight="1">
      <c r="A146" s="356"/>
      <c r="B146" t="s" s="387">
        <v>398</v>
      </c>
      <c r="C146" s="316">
        <v>9</v>
      </c>
      <c r="D146" s="351"/>
      <c r="E146" s="371"/>
      <c r="F146" s="375">
        <f>F111</f>
        <v>0</v>
      </c>
      <c r="G146" s="45"/>
      <c r="H146" s="7"/>
      <c r="I146" s="7"/>
      <c r="J146" s="7"/>
      <c r="K146" s="7"/>
      <c r="L146" s="7"/>
    </row>
    <row r="147" ht="15.75" customHeight="1">
      <c r="A147" s="356"/>
      <c r="B147" s="288"/>
      <c r="C147" s="353"/>
      <c r="D147" s="351"/>
      <c r="E147" s="371"/>
      <c r="F147" s="375"/>
      <c r="G147" s="45"/>
      <c r="H147" s="7"/>
      <c r="I147" s="7"/>
      <c r="J147" s="7"/>
      <c r="K147" s="7"/>
      <c r="L147" s="7"/>
    </row>
    <row r="148" ht="15.75" customHeight="1">
      <c r="A148" s="356"/>
      <c r="B148" s="288"/>
      <c r="C148" s="353"/>
      <c r="D148" s="351"/>
      <c r="E148" s="371"/>
      <c r="F148" s="375"/>
      <c r="G148" s="45"/>
      <c r="H148" s="7"/>
      <c r="I148" s="7"/>
      <c r="J148" s="7"/>
      <c r="K148" s="7"/>
      <c r="L148" s="7"/>
    </row>
    <row r="149" ht="15.75" customHeight="1">
      <c r="A149" s="356"/>
      <c r="B149" s="288"/>
      <c r="C149" s="353"/>
      <c r="D149" s="351"/>
      <c r="E149" s="371"/>
      <c r="F149" s="375"/>
      <c r="G149" s="45"/>
      <c r="H149" s="7"/>
      <c r="I149" s="7"/>
      <c r="J149" s="7"/>
      <c r="K149" s="7"/>
      <c r="L149" s="7"/>
    </row>
    <row r="150" ht="15.75" customHeight="1">
      <c r="A150" s="356"/>
      <c r="B150" s="288"/>
      <c r="C150" s="353"/>
      <c r="D150" s="351"/>
      <c r="E150" s="371"/>
      <c r="F150" s="375"/>
      <c r="G150" s="45"/>
      <c r="H150" s="7"/>
      <c r="I150" s="7"/>
      <c r="J150" s="7"/>
      <c r="K150" s="7"/>
      <c r="L150" s="7"/>
    </row>
    <row r="151" ht="15.75" customHeight="1">
      <c r="A151" s="356"/>
      <c r="B151" s="288"/>
      <c r="C151" s="353"/>
      <c r="D151" s="351"/>
      <c r="E151" s="371"/>
      <c r="F151" s="375"/>
      <c r="G151" s="45"/>
      <c r="H151" s="7"/>
      <c r="I151" s="7"/>
      <c r="J151" s="7"/>
      <c r="K151" s="7"/>
      <c r="L151" s="7"/>
    </row>
    <row r="152" ht="15.75" customHeight="1">
      <c r="A152" s="356"/>
      <c r="B152" s="288"/>
      <c r="C152" s="353"/>
      <c r="D152" s="351"/>
      <c r="E152" s="371"/>
      <c r="F152" s="375"/>
      <c r="G152" s="45"/>
      <c r="H152" s="7"/>
      <c r="I152" s="7"/>
      <c r="J152" s="7"/>
      <c r="K152" s="7"/>
      <c r="L152" s="7"/>
    </row>
    <row r="153" ht="15.75" customHeight="1">
      <c r="A153" s="348"/>
      <c r="B153" s="288"/>
      <c r="C153" s="353"/>
      <c r="D153" s="318"/>
      <c r="E153" s="371"/>
      <c r="F153" s="375"/>
      <c r="G153" s="45"/>
      <c r="H153" s="7"/>
      <c r="I153" s="7"/>
      <c r="J153" s="7"/>
      <c r="K153" s="7"/>
      <c r="L153" s="7"/>
    </row>
    <row r="154" ht="14.5" customHeight="1">
      <c r="A154" s="348"/>
      <c r="B154" s="288"/>
      <c r="C154" s="288"/>
      <c r="D154" s="318"/>
      <c r="E154" s="371"/>
      <c r="F154" s="375"/>
      <c r="G154" s="45"/>
      <c r="H154" s="7"/>
      <c r="I154" s="7"/>
      <c r="J154" s="7"/>
      <c r="K154" s="7"/>
      <c r="L154" s="7"/>
    </row>
    <row r="155" ht="14.5" customHeight="1">
      <c r="A155" s="409"/>
      <c r="B155" s="288"/>
      <c r="C155" s="288"/>
      <c r="D155" s="351"/>
      <c r="E155" s="288"/>
      <c r="F155" s="288"/>
      <c r="G155" s="45"/>
      <c r="H155" s="7"/>
      <c r="I155" s="7"/>
      <c r="J155" s="7"/>
      <c r="K155" s="7"/>
      <c r="L155" s="7"/>
    </row>
    <row r="156" ht="14.5" customHeight="1">
      <c r="A156" s="409"/>
      <c r="B156" s="288"/>
      <c r="C156" s="288"/>
      <c r="D156" s="351"/>
      <c r="E156" s="288"/>
      <c r="F156" s="288"/>
      <c r="G156" s="45"/>
      <c r="H156" s="7"/>
      <c r="I156" s="7"/>
      <c r="J156" s="7"/>
      <c r="K156" s="7"/>
      <c r="L156" s="7"/>
    </row>
    <row r="157" ht="14.5" customHeight="1">
      <c r="A157" s="409"/>
      <c r="B157" s="288"/>
      <c r="C157" s="288"/>
      <c r="D157" s="351"/>
      <c r="E157" s="288"/>
      <c r="F157" s="288"/>
      <c r="G157" s="45"/>
      <c r="H157" s="7"/>
      <c r="I157" s="7"/>
      <c r="J157" s="7"/>
      <c r="K157" s="7"/>
      <c r="L157" s="7"/>
    </row>
    <row r="158" ht="14.5" customHeight="1">
      <c r="A158" s="331"/>
      <c r="B158" s="410"/>
      <c r="C158" s="288"/>
      <c r="D158" s="351"/>
      <c r="E158" s="371"/>
      <c r="F158" s="371"/>
      <c r="G158" s="45"/>
      <c r="H158" s="7"/>
      <c r="I158" s="7"/>
      <c r="J158" s="7"/>
      <c r="K158" s="7"/>
      <c r="L158" s="7"/>
    </row>
    <row r="159" ht="14.5" customHeight="1">
      <c r="A159" s="331"/>
      <c r="B159" s="410"/>
      <c r="C159" s="288"/>
      <c r="D159" s="351"/>
      <c r="E159" s="371"/>
      <c r="F159" s="411"/>
      <c r="G159" s="45"/>
      <c r="H159" s="7"/>
      <c r="I159" s="7"/>
      <c r="J159" s="7"/>
      <c r="K159" s="7"/>
      <c r="L159" s="7"/>
    </row>
    <row r="160" ht="15.75" customHeight="1">
      <c r="A160" s="348"/>
      <c r="B160" t="s" s="283">
        <v>317</v>
      </c>
      <c r="C160" s="288"/>
      <c r="D160" s="318"/>
      <c r="E160" s="371"/>
      <c r="F160" s="263">
        <f>SUM(F130:F146)</f>
        <v>0</v>
      </c>
      <c r="G160" s="45"/>
      <c r="H160" s="7"/>
      <c r="I160" s="7"/>
      <c r="J160" s="7"/>
      <c r="K160" s="7"/>
      <c r="L160" s="7"/>
    </row>
    <row r="161" ht="16.5" customHeight="1">
      <c r="A161" s="401"/>
      <c r="B161" s="412"/>
      <c r="C161" s="350"/>
      <c r="D161" s="413"/>
      <c r="E161" s="403"/>
      <c r="F161" s="414"/>
      <c r="G161" s="45"/>
      <c r="H161" s="7"/>
      <c r="I161" s="7"/>
      <c r="J161" s="7"/>
      <c r="K161" s="7"/>
      <c r="L161" s="7"/>
    </row>
  </sheetData>
  <pageMargins left="0.364583" right="0.385417" top="0.75" bottom="0.75" header="0.3" footer="0.3"/>
  <pageSetup firstPageNumber="1" fitToHeight="1" fitToWidth="1" scale="100" useFirstPageNumber="0" orientation="portrait" pageOrder="downThenOver"/>
  <headerFooter>
    <oddFooter>&amp;C&amp;"Calibri,Regular"&amp;11&amp;K000000EBA Center Of Execellence Exterior Toilet Bill</oddFooter>
  </headerFooter>
</worksheet>
</file>

<file path=xl/worksheets/sheet7.xml><?xml version="1.0" encoding="utf-8"?>
<worksheet xmlns:r="http://schemas.openxmlformats.org/officeDocument/2006/relationships" xmlns="http://schemas.openxmlformats.org/spreadsheetml/2006/main">
  <dimension ref="A1:G124"/>
  <sheetViews>
    <sheetView workbookViewId="0" showGridLines="0" defaultGridColor="1"/>
  </sheetViews>
  <sheetFormatPr defaultColWidth="8.83333" defaultRowHeight="12" customHeight="1" outlineLevelRow="0" outlineLevelCol="0"/>
  <cols>
    <col min="1" max="1" width="7" style="415" customWidth="1"/>
    <col min="2" max="2" width="40.3516" style="415" customWidth="1"/>
    <col min="3" max="3" width="6.5" style="415" customWidth="1"/>
    <col min="4" max="4" width="5.5" style="415" customWidth="1"/>
    <col min="5" max="5" width="13.8516" style="415" customWidth="1"/>
    <col min="6" max="6" width="19.3516" style="415" customWidth="1"/>
    <col min="7" max="7" width="9.17188" style="415" customWidth="1"/>
    <col min="8" max="16384" width="8.85156" style="415" customWidth="1"/>
  </cols>
  <sheetData>
    <row r="1" ht="12.75" customHeight="1">
      <c r="A1" s="416"/>
      <c r="B1" s="417"/>
      <c r="C1" s="246"/>
      <c r="D1" s="247"/>
      <c r="E1" s="246"/>
      <c r="F1" s="246"/>
      <c r="G1" s="244"/>
    </row>
    <row r="2" ht="28.5" customHeight="1">
      <c r="A2" t="s" s="418">
        <v>400</v>
      </c>
      <c r="B2" s="419"/>
      <c r="C2" s="113"/>
      <c r="D2" s="113"/>
      <c r="E2" s="113"/>
      <c r="F2" s="114"/>
      <c r="G2" s="261"/>
    </row>
    <row r="3" ht="13.5" customHeight="1">
      <c r="A3" t="s" s="420">
        <v>20</v>
      </c>
      <c r="B3" t="s" s="421">
        <v>48</v>
      </c>
      <c r="C3" t="s" s="274">
        <v>49</v>
      </c>
      <c r="D3" t="s" s="275">
        <v>50</v>
      </c>
      <c r="E3" t="s" s="276">
        <v>51</v>
      </c>
      <c r="F3" t="s" s="274">
        <v>52</v>
      </c>
      <c r="G3" s="261"/>
    </row>
    <row r="4" ht="12.75" customHeight="1">
      <c r="A4" s="422"/>
      <c r="B4" s="423"/>
      <c r="C4" s="424"/>
      <c r="D4" s="425"/>
      <c r="E4" s="426"/>
      <c r="F4" s="426"/>
      <c r="G4" s="261"/>
    </row>
    <row r="5" ht="14.5" customHeight="1">
      <c r="A5" s="427">
        <v>1</v>
      </c>
      <c r="B5" t="s" s="428">
        <v>401</v>
      </c>
      <c r="C5" s="429"/>
      <c r="D5" s="256"/>
      <c r="E5" s="333"/>
      <c r="F5" s="333"/>
      <c r="G5" s="261"/>
    </row>
    <row r="6" ht="24" customHeight="1">
      <c r="A6" s="430"/>
      <c r="B6" t="s" s="431">
        <v>402</v>
      </c>
      <c r="C6" t="s" s="432">
        <v>403</v>
      </c>
      <c r="D6" s="256">
        <v>240</v>
      </c>
      <c r="E6" s="333"/>
      <c r="F6" s="433">
        <f>D6*E6</f>
        <v>0</v>
      </c>
      <c r="G6" s="434"/>
    </row>
    <row r="7" ht="14.5" customHeight="1">
      <c r="A7" s="435"/>
      <c r="B7" s="436"/>
      <c r="C7" s="437"/>
      <c r="D7" s="256"/>
      <c r="E7" s="333"/>
      <c r="F7" s="333"/>
      <c r="G7" s="438"/>
    </row>
    <row r="8" ht="16.5" customHeight="1">
      <c r="A8" s="435"/>
      <c r="B8" t="s" s="330">
        <v>118</v>
      </c>
      <c r="C8" s="331"/>
      <c r="D8" s="256"/>
      <c r="E8" s="333"/>
      <c r="F8" s="334">
        <f>SUM(F6:F7)</f>
        <v>0</v>
      </c>
      <c r="G8" s="438"/>
    </row>
    <row r="9" ht="16.5" customHeight="1">
      <c r="A9" s="439"/>
      <c r="B9" s="378"/>
      <c r="C9" s="331"/>
      <c r="D9" s="256"/>
      <c r="E9" s="333"/>
      <c r="F9" s="333"/>
      <c r="G9" s="438"/>
    </row>
    <row r="10" ht="14.5" customHeight="1">
      <c r="A10" s="427">
        <v>2</v>
      </c>
      <c r="B10" t="s" s="440">
        <v>404</v>
      </c>
      <c r="C10" s="331"/>
      <c r="D10" s="256"/>
      <c r="E10" s="333"/>
      <c r="F10" s="333"/>
      <c r="G10" s="438"/>
    </row>
    <row r="11" ht="14.5" customHeight="1">
      <c r="A11" s="441"/>
      <c r="B11" s="442"/>
      <c r="C11" s="429"/>
      <c r="D11" s="256"/>
      <c r="E11" s="333"/>
      <c r="F11" s="333"/>
      <c r="G11" s="261"/>
    </row>
    <row r="12" ht="24" customHeight="1">
      <c r="A12" s="443">
        <v>2.1</v>
      </c>
      <c r="B12" t="s" s="444">
        <v>405</v>
      </c>
      <c r="C12" t="s" s="432">
        <v>403</v>
      </c>
      <c r="D12" s="256">
        <v>72</v>
      </c>
      <c r="E12" s="333"/>
      <c r="F12" s="333">
        <f>D12*E12</f>
        <v>0</v>
      </c>
      <c r="G12" s="261"/>
    </row>
    <row r="13" ht="24" customHeight="1">
      <c r="A13" t="s" s="445">
        <v>406</v>
      </c>
      <c r="B13" t="s" s="328">
        <v>407</v>
      </c>
      <c r="C13" t="s" s="432">
        <v>408</v>
      </c>
      <c r="D13" s="256">
        <v>8.1</v>
      </c>
      <c r="E13" s="333"/>
      <c r="F13" s="333">
        <f>D13*E13</f>
        <v>0</v>
      </c>
      <c r="G13" s="261"/>
    </row>
    <row r="14" ht="24" customHeight="1">
      <c r="A14" t="s" s="445">
        <v>409</v>
      </c>
      <c r="B14" t="s" s="328">
        <v>410</v>
      </c>
      <c r="C14" t="s" s="432">
        <v>408</v>
      </c>
      <c r="D14" s="256">
        <f>54-D13</f>
        <v>45.9</v>
      </c>
      <c r="E14" s="333"/>
      <c r="F14" s="333">
        <f>D14*E14</f>
        <v>0</v>
      </c>
      <c r="G14" s="261"/>
    </row>
    <row r="15" ht="36" customHeight="1">
      <c r="A15" t="s" s="445">
        <v>411</v>
      </c>
      <c r="B15" t="s" s="328">
        <v>412</v>
      </c>
      <c r="C15" t="s" s="432">
        <v>408</v>
      </c>
      <c r="D15" s="256">
        <f>D14+D13</f>
        <v>54</v>
      </c>
      <c r="E15" s="333"/>
      <c r="F15" s="333">
        <f>D15*E15</f>
        <v>0</v>
      </c>
      <c r="G15" s="261"/>
    </row>
    <row r="16" ht="14.5" customHeight="1">
      <c r="A16" s="446"/>
      <c r="B16" s="447"/>
      <c r="C16" s="448"/>
      <c r="D16" s="256"/>
      <c r="E16" s="333"/>
      <c r="F16" s="333"/>
      <c r="G16" s="261"/>
    </row>
    <row r="17" ht="14.5" customHeight="1">
      <c r="A17" s="446"/>
      <c r="B17" s="449"/>
      <c r="C17" s="437"/>
      <c r="D17" s="256"/>
      <c r="E17" s="333"/>
      <c r="F17" s="333"/>
      <c r="G17" s="261"/>
    </row>
    <row r="18" ht="14.5" customHeight="1">
      <c r="A18" s="443">
        <v>2.2</v>
      </c>
      <c r="B18" t="s" s="450">
        <v>413</v>
      </c>
      <c r="C18" s="451"/>
      <c r="D18" s="452"/>
      <c r="E18" s="333"/>
      <c r="F18" s="333"/>
      <c r="G18" s="261"/>
    </row>
    <row r="19" ht="14.5" customHeight="1">
      <c r="A19" t="s" s="445">
        <v>126</v>
      </c>
      <c r="B19" t="s" s="453">
        <v>414</v>
      </c>
      <c r="C19" s="454"/>
      <c r="D19" s="256"/>
      <c r="E19" s="333"/>
      <c r="F19" s="333"/>
      <c r="G19" s="261"/>
    </row>
    <row r="20" ht="60" customHeight="1">
      <c r="A20" s="446"/>
      <c r="B20" t="s" s="455">
        <v>415</v>
      </c>
      <c r="C20" s="456"/>
      <c r="D20" s="256"/>
      <c r="E20" s="333"/>
      <c r="F20" s="333"/>
      <c r="G20" s="261"/>
    </row>
    <row r="21" ht="13.5" customHeight="1">
      <c r="A21" s="446"/>
      <c r="B21" t="s" s="455">
        <v>416</v>
      </c>
      <c r="C21" t="s" s="432">
        <v>408</v>
      </c>
      <c r="D21" s="256">
        <v>6</v>
      </c>
      <c r="E21" s="333"/>
      <c r="F21" s="333">
        <f>D21*E21</f>
        <v>0</v>
      </c>
      <c r="G21" s="261"/>
    </row>
    <row r="22" ht="13.5" customHeight="1">
      <c r="A22" s="446"/>
      <c r="B22" t="s" s="455">
        <v>417</v>
      </c>
      <c r="C22" t="s" s="432">
        <v>408</v>
      </c>
      <c r="D22" s="256">
        <v>1.55</v>
      </c>
      <c r="E22" s="333"/>
      <c r="F22" s="333">
        <f>D22*E22</f>
        <v>0</v>
      </c>
      <c r="G22" s="261"/>
    </row>
    <row r="23" ht="13.5" customHeight="1">
      <c r="A23" s="446"/>
      <c r="B23" t="s" s="455">
        <v>418</v>
      </c>
      <c r="C23" t="s" s="432">
        <v>408</v>
      </c>
      <c r="D23" s="256">
        <v>5.1</v>
      </c>
      <c r="E23" s="333"/>
      <c r="F23" s="333">
        <f>D23*E23</f>
        <v>0</v>
      </c>
      <c r="G23" s="261"/>
    </row>
    <row r="24" ht="14.5" customHeight="1">
      <c r="A24" s="446"/>
      <c r="B24" s="457"/>
      <c r="C24" s="448"/>
      <c r="D24" s="256"/>
      <c r="E24" s="333"/>
      <c r="F24" s="333"/>
      <c r="G24" s="261"/>
    </row>
    <row r="25" ht="14.5" customHeight="1">
      <c r="A25" t="s" s="373">
        <v>128</v>
      </c>
      <c r="B25" t="s" s="458">
        <v>419</v>
      </c>
      <c r="C25" s="448"/>
      <c r="D25" s="256"/>
      <c r="E25" s="333"/>
      <c r="F25" s="333"/>
      <c r="G25" s="261"/>
    </row>
    <row r="26" ht="132" customHeight="1">
      <c r="A26" s="331"/>
      <c r="B26" t="s" s="459">
        <v>420</v>
      </c>
      <c r="C26" s="448"/>
      <c r="D26" s="256"/>
      <c r="E26" s="333"/>
      <c r="F26" s="333"/>
      <c r="G26" s="261"/>
    </row>
    <row r="27" ht="14.5" customHeight="1">
      <c r="A27" t="s" s="373">
        <v>421</v>
      </c>
      <c r="B27" t="s" s="455">
        <v>422</v>
      </c>
      <c r="C27" t="s" s="432">
        <v>93</v>
      </c>
      <c r="D27" s="256">
        <v>330</v>
      </c>
      <c r="E27" s="333"/>
      <c r="F27" s="333">
        <f>D27*E27</f>
        <v>0</v>
      </c>
      <c r="G27" s="261"/>
    </row>
    <row r="28" ht="14.5" customHeight="1">
      <c r="A28" t="s" s="373">
        <v>423</v>
      </c>
      <c r="B28" t="s" s="455">
        <v>424</v>
      </c>
      <c r="C28" t="s" s="432">
        <v>93</v>
      </c>
      <c r="D28" s="256">
        <v>500</v>
      </c>
      <c r="E28" s="333"/>
      <c r="F28" s="333">
        <f>D28*E28</f>
        <v>0</v>
      </c>
      <c r="G28" s="261"/>
    </row>
    <row r="29" ht="14.5" customHeight="1">
      <c r="A29" s="460"/>
      <c r="B29" s="461"/>
      <c r="C29" s="437"/>
      <c r="D29" s="256"/>
      <c r="E29" s="333"/>
      <c r="F29" s="333"/>
      <c r="G29" s="261"/>
    </row>
    <row r="30" ht="14.5" customHeight="1">
      <c r="A30" s="372">
        <v>2.3</v>
      </c>
      <c r="B30" t="s" s="450">
        <v>425</v>
      </c>
      <c r="C30" s="462"/>
      <c r="D30" s="452"/>
      <c r="E30" s="333"/>
      <c r="F30" s="333"/>
      <c r="G30" s="261"/>
    </row>
    <row r="31" ht="24" customHeight="1">
      <c r="A31" s="331"/>
      <c r="B31" t="s" s="431">
        <v>426</v>
      </c>
      <c r="C31" s="463"/>
      <c r="D31" s="256"/>
      <c r="E31" s="333"/>
      <c r="F31" s="333"/>
      <c r="G31" s="261"/>
    </row>
    <row r="32" ht="14.5" customHeight="1">
      <c r="A32" s="331"/>
      <c r="B32" s="464"/>
      <c r="C32" s="465"/>
      <c r="D32" s="256"/>
      <c r="E32" s="333"/>
      <c r="F32" s="333"/>
      <c r="G32" s="261"/>
    </row>
    <row r="33" ht="14.5" customHeight="1">
      <c r="A33" s="331"/>
      <c r="B33" t="s" s="431">
        <v>427</v>
      </c>
      <c r="C33" t="s" s="432">
        <v>104</v>
      </c>
      <c r="D33" s="256">
        <v>120</v>
      </c>
      <c r="E33" s="333"/>
      <c r="F33" s="333">
        <f>D33*E33</f>
        <v>0</v>
      </c>
      <c r="G33" s="261"/>
    </row>
    <row r="34" ht="14.5" customHeight="1">
      <c r="A34" s="331"/>
      <c r="B34" t="s" s="444">
        <v>428</v>
      </c>
      <c r="C34" t="s" s="432">
        <v>104</v>
      </c>
      <c r="D34" s="256">
        <v>60</v>
      </c>
      <c r="E34" s="333"/>
      <c r="F34" s="333">
        <f>D34*E34</f>
        <v>0</v>
      </c>
      <c r="G34" s="261"/>
    </row>
    <row r="35" ht="24" customHeight="1">
      <c r="A35" s="331"/>
      <c r="B35" t="s" s="455">
        <v>429</v>
      </c>
      <c r="C35" t="s" s="466">
        <v>104</v>
      </c>
      <c r="D35" s="256">
        <v>30</v>
      </c>
      <c r="E35" s="333"/>
      <c r="F35" s="333">
        <f>D35*E35</f>
        <v>0</v>
      </c>
      <c r="G35" s="261"/>
    </row>
    <row r="36" ht="14.5" customHeight="1">
      <c r="A36" s="331"/>
      <c r="B36" s="461"/>
      <c r="C36" s="467"/>
      <c r="D36" s="452"/>
      <c r="E36" s="333"/>
      <c r="F36" s="333"/>
      <c r="G36" s="261"/>
    </row>
    <row r="37" ht="16.5" customHeight="1">
      <c r="A37" s="331"/>
      <c r="B37" t="s" s="330">
        <v>118</v>
      </c>
      <c r="C37" s="467"/>
      <c r="D37" s="452"/>
      <c r="E37" s="333"/>
      <c r="F37" s="334">
        <f>SUM(F12:F35)</f>
        <v>0</v>
      </c>
      <c r="G37" s="261"/>
    </row>
    <row r="38" ht="12.75" customHeight="1">
      <c r="A38" s="468"/>
      <c r="B38" s="469"/>
      <c r="C38" s="467"/>
      <c r="D38" s="452"/>
      <c r="E38" s="333"/>
      <c r="F38" s="333"/>
      <c r="G38" s="261"/>
    </row>
    <row r="39" ht="14.5" customHeight="1">
      <c r="A39" s="470">
        <v>3</v>
      </c>
      <c r="B39" t="s" s="471">
        <v>430</v>
      </c>
      <c r="C39" s="467"/>
      <c r="D39" s="452"/>
      <c r="E39" s="333"/>
      <c r="F39" s="333"/>
      <c r="G39" s="261"/>
    </row>
    <row r="40" ht="14.5" customHeight="1">
      <c r="A40" s="472"/>
      <c r="B40" s="473"/>
      <c r="C40" s="474"/>
      <c r="D40" s="452"/>
      <c r="E40" s="333"/>
      <c r="F40" s="333"/>
      <c r="G40" s="261"/>
    </row>
    <row r="41" ht="14.5" customHeight="1">
      <c r="A41" s="475"/>
      <c r="B41" t="s" s="450">
        <v>431</v>
      </c>
      <c r="C41" s="451"/>
      <c r="D41" s="452"/>
      <c r="E41" s="333"/>
      <c r="F41" s="333"/>
      <c r="G41" s="261"/>
    </row>
    <row r="42" ht="48" customHeight="1">
      <c r="A42" s="435"/>
      <c r="B42" t="s" s="444">
        <v>432</v>
      </c>
      <c r="C42" t="s" s="476">
        <v>93</v>
      </c>
      <c r="D42" s="256">
        <v>400</v>
      </c>
      <c r="E42" s="333"/>
      <c r="F42" s="333">
        <f>D42*E42</f>
        <v>0</v>
      </c>
      <c r="G42" s="261"/>
    </row>
    <row r="43" ht="14.5" customHeight="1">
      <c r="A43" s="331"/>
      <c r="B43" s="477"/>
      <c r="C43" s="478"/>
      <c r="D43" s="256"/>
      <c r="E43" s="333"/>
      <c r="F43" s="333"/>
      <c r="G43" s="261"/>
    </row>
    <row r="44" ht="14.5" customHeight="1">
      <c r="A44" s="372">
        <v>3.2</v>
      </c>
      <c r="B44" t="s" s="471">
        <v>433</v>
      </c>
      <c r="C44" s="429"/>
      <c r="D44" s="256"/>
      <c r="E44" s="333"/>
      <c r="F44" s="333"/>
      <c r="G44" s="261"/>
    </row>
    <row r="45" ht="36" customHeight="1">
      <c r="A45" s="435"/>
      <c r="B45" t="s" s="479">
        <v>434</v>
      </c>
      <c r="C45" t="s" s="432">
        <v>104</v>
      </c>
      <c r="D45" s="256">
        <v>480</v>
      </c>
      <c r="E45" s="333"/>
      <c r="F45" s="333">
        <f>D45*E45</f>
        <v>0</v>
      </c>
      <c r="G45" s="261"/>
    </row>
    <row r="46" ht="24" customHeight="1">
      <c r="A46" s="435"/>
      <c r="B46" t="s" s="479">
        <v>435</v>
      </c>
      <c r="C46" t="s" s="432">
        <v>104</v>
      </c>
      <c r="D46" s="256">
        <v>480</v>
      </c>
      <c r="E46" s="333"/>
      <c r="F46" s="333">
        <f>D46*E46</f>
        <v>0</v>
      </c>
      <c r="G46" s="261"/>
    </row>
    <row r="47" ht="14.5" customHeight="1">
      <c r="A47" s="435"/>
      <c r="B47" s="480"/>
      <c r="C47" s="437"/>
      <c r="D47" s="256"/>
      <c r="E47" s="333"/>
      <c r="F47" s="333"/>
      <c r="G47" s="261"/>
    </row>
    <row r="48" ht="16.5" customHeight="1">
      <c r="A48" s="435"/>
      <c r="B48" t="s" s="330">
        <v>118</v>
      </c>
      <c r="C48" s="331"/>
      <c r="D48" s="256"/>
      <c r="E48" s="333"/>
      <c r="F48" s="334">
        <f>SUM(F42:F47)</f>
        <v>0</v>
      </c>
      <c r="G48" s="261"/>
    </row>
    <row r="49" ht="12.75" customHeight="1">
      <c r="A49" s="439"/>
      <c r="B49" s="469"/>
      <c r="C49" s="331"/>
      <c r="D49" s="256"/>
      <c r="E49" s="333"/>
      <c r="F49" s="333"/>
      <c r="G49" s="261"/>
    </row>
    <row r="50" ht="14.5" customHeight="1">
      <c r="A50" s="427">
        <v>4</v>
      </c>
      <c r="B50" t="s" s="481">
        <v>436</v>
      </c>
      <c r="C50" s="409"/>
      <c r="D50" s="256"/>
      <c r="E50" s="333"/>
      <c r="F50" s="333"/>
      <c r="G50" s="261"/>
    </row>
    <row r="51" ht="24" customHeight="1">
      <c r="A51" s="430">
        <v>4.1</v>
      </c>
      <c r="B51" t="s" s="479">
        <v>437</v>
      </c>
      <c r="C51" t="s" s="482">
        <v>193</v>
      </c>
      <c r="D51" s="256">
        <v>1</v>
      </c>
      <c r="E51" s="333"/>
      <c r="F51" s="333">
        <f>D51*E51</f>
        <v>0</v>
      </c>
      <c r="G51" s="261"/>
    </row>
    <row r="52" ht="24" customHeight="1">
      <c r="A52" s="435">
        <v>4.2</v>
      </c>
      <c r="B52" t="s" s="479">
        <v>438</v>
      </c>
      <c r="C52" t="s" s="482">
        <v>193</v>
      </c>
      <c r="D52" s="256">
        <v>1</v>
      </c>
      <c r="E52" s="333"/>
      <c r="F52" s="333">
        <f>D52*E52</f>
        <v>0</v>
      </c>
      <c r="G52" s="261"/>
    </row>
    <row r="53" ht="14.5" customHeight="1">
      <c r="A53" s="435"/>
      <c r="B53" s="480"/>
      <c r="C53" s="409"/>
      <c r="D53" s="256"/>
      <c r="E53" s="333"/>
      <c r="F53" s="333"/>
      <c r="G53" s="261"/>
    </row>
    <row r="54" ht="16.5" customHeight="1">
      <c r="A54" s="331"/>
      <c r="B54" t="s" s="330">
        <v>118</v>
      </c>
      <c r="C54" s="409"/>
      <c r="D54" s="256"/>
      <c r="E54" s="333"/>
      <c r="F54" s="334">
        <f>SUM(F51:F53)</f>
        <v>0</v>
      </c>
      <c r="G54" s="261"/>
    </row>
    <row r="55" ht="16.5" customHeight="1">
      <c r="A55" s="468"/>
      <c r="B55" s="378"/>
      <c r="C55" s="409"/>
      <c r="D55" s="256"/>
      <c r="E55" s="333"/>
      <c r="F55" s="333"/>
      <c r="G55" s="261"/>
    </row>
    <row r="56" ht="14.5" customHeight="1">
      <c r="A56" s="470">
        <v>5</v>
      </c>
      <c r="B56" t="s" s="471">
        <v>439</v>
      </c>
      <c r="C56" s="409"/>
      <c r="D56" s="256"/>
      <c r="E56" s="333"/>
      <c r="F56" s="333"/>
      <c r="G56" s="261"/>
    </row>
    <row r="57" ht="24" customHeight="1">
      <c r="A57" s="483">
        <v>5.1</v>
      </c>
      <c r="B57" t="s" s="287">
        <v>283</v>
      </c>
      <c r="C57" s="409"/>
      <c r="D57" s="256"/>
      <c r="E57" s="333"/>
      <c r="F57" s="333"/>
      <c r="G57" s="261"/>
    </row>
    <row r="58" ht="14.5" customHeight="1">
      <c r="A58" t="s" s="373">
        <v>440</v>
      </c>
      <c r="B58" t="s" s="287">
        <v>288</v>
      </c>
      <c r="C58" t="s" s="482">
        <v>93</v>
      </c>
      <c r="D58" s="256">
        <v>100</v>
      </c>
      <c r="E58" s="333"/>
      <c r="F58" s="333">
        <f>D58*E58</f>
        <v>0</v>
      </c>
      <c r="G58" s="261"/>
    </row>
    <row r="59" ht="14.5" customHeight="1">
      <c r="A59" t="s" s="373">
        <v>441</v>
      </c>
      <c r="B59" t="s" s="287">
        <v>291</v>
      </c>
      <c r="C59" t="s" s="482">
        <v>193</v>
      </c>
      <c r="D59" s="256">
        <v>10</v>
      </c>
      <c r="E59" s="333"/>
      <c r="F59" s="333">
        <f>D59*E59</f>
        <v>0</v>
      </c>
      <c r="G59" s="261"/>
    </row>
    <row r="60" ht="24" customHeight="1">
      <c r="A60" t="s" s="373">
        <v>442</v>
      </c>
      <c r="B60" t="s" s="287">
        <v>443</v>
      </c>
      <c r="C60" t="s" s="482">
        <v>193</v>
      </c>
      <c r="D60" s="256">
        <v>4</v>
      </c>
      <c r="E60" s="333"/>
      <c r="F60" s="333">
        <f>D60*E60</f>
        <v>0</v>
      </c>
      <c r="G60" s="261"/>
    </row>
    <row r="61" ht="24" customHeight="1">
      <c r="A61" t="s" s="373">
        <v>444</v>
      </c>
      <c r="B61" t="s" s="287">
        <v>445</v>
      </c>
      <c r="C61" t="s" s="482">
        <v>193</v>
      </c>
      <c r="D61" s="256">
        <v>1</v>
      </c>
      <c r="E61" s="333"/>
      <c r="F61" s="333">
        <f>D61*E61</f>
        <v>0</v>
      </c>
      <c r="G61" s="261"/>
    </row>
    <row r="62" ht="24" customHeight="1">
      <c r="A62" t="s" s="373">
        <v>446</v>
      </c>
      <c r="B62" t="s" s="287">
        <v>447</v>
      </c>
      <c r="C62" t="s" s="482">
        <v>193</v>
      </c>
      <c r="D62" s="256">
        <v>2</v>
      </c>
      <c r="E62" s="333"/>
      <c r="F62" s="333">
        <f>D62*E62</f>
        <v>0</v>
      </c>
      <c r="G62" s="261"/>
    </row>
    <row r="63" ht="14.5" customHeight="1">
      <c r="A63" s="331"/>
      <c r="B63" s="374"/>
      <c r="C63" s="409"/>
      <c r="D63" s="256"/>
      <c r="E63" s="333"/>
      <c r="F63" s="333"/>
      <c r="G63" s="261"/>
    </row>
    <row r="64" ht="16.5" customHeight="1">
      <c r="A64" s="401"/>
      <c r="B64" t="s" s="330">
        <v>118</v>
      </c>
      <c r="C64" s="484"/>
      <c r="D64" s="485"/>
      <c r="E64" s="364"/>
      <c r="F64" s="486">
        <f>SUM(F58:F62)</f>
        <v>0</v>
      </c>
      <c r="G64" s="261"/>
    </row>
    <row r="65" ht="12.75" customHeight="1">
      <c r="A65" s="487"/>
      <c r="B65" s="488"/>
      <c r="C65" s="489"/>
      <c r="D65" s="490"/>
      <c r="E65" s="489"/>
      <c r="F65" s="489"/>
      <c r="G65" s="244"/>
    </row>
    <row r="66" ht="14.5" customHeight="1">
      <c r="A66" s="474"/>
      <c r="B66" s="244"/>
      <c r="C66" s="244"/>
      <c r="D66" s="245"/>
      <c r="E66" s="244"/>
      <c r="F66" s="244"/>
      <c r="G66" s="244"/>
    </row>
    <row r="67" ht="14.5" customHeight="1">
      <c r="A67" s="474"/>
      <c r="B67" s="244"/>
      <c r="C67" s="244"/>
      <c r="D67" s="245"/>
      <c r="E67" s="244"/>
      <c r="F67" s="244"/>
      <c r="G67" s="244"/>
    </row>
    <row r="68" ht="14.5" customHeight="1">
      <c r="A68" s="474"/>
      <c r="B68" s="244"/>
      <c r="C68" s="244"/>
      <c r="D68" s="245"/>
      <c r="E68" s="244"/>
      <c r="F68" s="244"/>
      <c r="G68" s="244"/>
    </row>
    <row r="69" ht="14.5" customHeight="1">
      <c r="A69" s="474"/>
      <c r="B69" s="358"/>
      <c r="C69" s="244"/>
      <c r="D69" s="245"/>
      <c r="E69" s="244"/>
      <c r="F69" s="244"/>
      <c r="G69" s="244"/>
    </row>
    <row r="70" ht="14.5" customHeight="1">
      <c r="A70" s="474"/>
      <c r="B70" s="358"/>
      <c r="C70" s="244"/>
      <c r="D70" s="245"/>
      <c r="E70" s="244"/>
      <c r="F70" s="244"/>
      <c r="G70" s="244"/>
    </row>
    <row r="71" ht="14.5" customHeight="1">
      <c r="A71" s="474"/>
      <c r="B71" s="358"/>
      <c r="C71" s="244"/>
      <c r="D71" s="245"/>
      <c r="E71" s="244"/>
      <c r="F71" s="244"/>
      <c r="G71" s="244"/>
    </row>
    <row r="72" ht="14.5" customHeight="1">
      <c r="A72" s="474"/>
      <c r="B72" s="358"/>
      <c r="C72" s="244"/>
      <c r="D72" s="245"/>
      <c r="E72" s="244"/>
      <c r="F72" s="244"/>
      <c r="G72" s="244"/>
    </row>
    <row r="73" ht="14.5" customHeight="1">
      <c r="A73" s="474"/>
      <c r="B73" s="358"/>
      <c r="C73" s="244"/>
      <c r="D73" s="245"/>
      <c r="E73" s="244"/>
      <c r="F73" s="244"/>
      <c r="G73" s="244"/>
    </row>
    <row r="74" ht="14.5" customHeight="1">
      <c r="A74" s="474"/>
      <c r="B74" s="358"/>
      <c r="C74" s="244"/>
      <c r="D74" s="245"/>
      <c r="E74" s="244"/>
      <c r="F74" s="244"/>
      <c r="G74" s="244"/>
    </row>
    <row r="75" ht="14.5" customHeight="1">
      <c r="A75" s="474"/>
      <c r="B75" s="358"/>
      <c r="C75" s="244"/>
      <c r="D75" s="245"/>
      <c r="E75" s="244"/>
      <c r="F75" s="244"/>
      <c r="G75" s="244"/>
    </row>
    <row r="76" ht="14.5" customHeight="1">
      <c r="A76" s="474"/>
      <c r="B76" s="358"/>
      <c r="C76" s="244"/>
      <c r="D76" s="245"/>
      <c r="E76" s="244"/>
      <c r="F76" s="244"/>
      <c r="G76" s="244"/>
    </row>
    <row r="77" ht="12.75" customHeight="1">
      <c r="A77" s="416"/>
      <c r="B77" s="417"/>
      <c r="C77" s="246"/>
      <c r="D77" s="247"/>
      <c r="E77" s="246"/>
      <c r="F77" s="246"/>
      <c r="G77" s="244"/>
    </row>
    <row r="78" ht="25.5" customHeight="1">
      <c r="A78" s="338"/>
      <c r="B78" t="s" s="339">
        <v>21</v>
      </c>
      <c r="C78" t="s" s="340">
        <v>312</v>
      </c>
      <c r="D78" t="s" s="251">
        <v>313</v>
      </c>
      <c r="E78" t="s" s="340">
        <v>314</v>
      </c>
      <c r="F78" t="s" s="342">
        <v>315</v>
      </c>
      <c r="G78" s="261"/>
    </row>
    <row r="79" ht="15.75" customHeight="1">
      <c r="A79" s="343"/>
      <c r="B79" t="s" s="253">
        <v>316</v>
      </c>
      <c r="C79" s="491"/>
      <c r="D79" s="254"/>
      <c r="E79" s="347"/>
      <c r="F79" s="347"/>
      <c r="G79" s="261"/>
    </row>
    <row r="80" ht="15.75" customHeight="1">
      <c r="A80" s="348"/>
      <c r="B80" t="s" s="373">
        <v>398</v>
      </c>
      <c r="C80" s="372">
        <v>1</v>
      </c>
      <c r="D80" s="256"/>
      <c r="E80" s="333"/>
      <c r="F80" s="334">
        <f>F8</f>
        <v>0</v>
      </c>
      <c r="G80" s="261"/>
    </row>
    <row r="81" ht="15.75" customHeight="1">
      <c r="A81" s="348"/>
      <c r="B81" s="409"/>
      <c r="C81" s="331"/>
      <c r="D81" s="256"/>
      <c r="E81" s="333"/>
      <c r="F81" s="334"/>
      <c r="G81" s="261"/>
    </row>
    <row r="82" ht="15.75" customHeight="1">
      <c r="A82" s="348"/>
      <c r="B82" t="s" s="373">
        <v>398</v>
      </c>
      <c r="C82" s="372">
        <v>2</v>
      </c>
      <c r="D82" s="256"/>
      <c r="E82" s="333"/>
      <c r="F82" s="334">
        <f>F37</f>
        <v>0</v>
      </c>
      <c r="G82" s="261"/>
    </row>
    <row r="83" ht="15.75" customHeight="1">
      <c r="A83" s="348"/>
      <c r="B83" s="409"/>
      <c r="C83" s="331"/>
      <c r="D83" s="256"/>
      <c r="E83" s="333"/>
      <c r="F83" s="334"/>
      <c r="G83" s="261"/>
    </row>
    <row r="84" ht="15.75" customHeight="1">
      <c r="A84" s="348"/>
      <c r="B84" t="s" s="373">
        <v>398</v>
      </c>
      <c r="C84" s="372">
        <v>3</v>
      </c>
      <c r="D84" s="256"/>
      <c r="E84" s="333"/>
      <c r="F84" s="334">
        <f>F48</f>
        <v>0</v>
      </c>
      <c r="G84" s="261"/>
    </row>
    <row r="85" ht="15.75" customHeight="1">
      <c r="A85" s="354"/>
      <c r="B85" s="409"/>
      <c r="C85" s="331"/>
      <c r="D85" s="256"/>
      <c r="E85" s="333"/>
      <c r="F85" s="334"/>
      <c r="G85" s="261"/>
    </row>
    <row r="86" ht="15.75" customHeight="1">
      <c r="A86" s="354"/>
      <c r="B86" t="s" s="373">
        <v>398</v>
      </c>
      <c r="C86" s="372">
        <v>4</v>
      </c>
      <c r="D86" s="256"/>
      <c r="E86" s="333"/>
      <c r="F86" s="334">
        <f>F54</f>
        <v>0</v>
      </c>
      <c r="G86" s="261"/>
    </row>
    <row r="87" ht="15.75" customHeight="1">
      <c r="A87" s="354"/>
      <c r="B87" s="409"/>
      <c r="C87" s="331"/>
      <c r="D87" s="256"/>
      <c r="E87" s="333"/>
      <c r="F87" s="334"/>
      <c r="G87" s="261"/>
    </row>
    <row r="88" ht="15.75" customHeight="1">
      <c r="A88" s="354"/>
      <c r="B88" t="s" s="373">
        <v>398</v>
      </c>
      <c r="C88" s="372">
        <v>5</v>
      </c>
      <c r="D88" s="256"/>
      <c r="E88" s="333"/>
      <c r="F88" s="334">
        <f>F64</f>
        <v>0</v>
      </c>
      <c r="G88" s="261"/>
    </row>
    <row r="89" ht="15.75" customHeight="1">
      <c r="A89" s="354"/>
      <c r="B89" s="409"/>
      <c r="C89" s="331"/>
      <c r="D89" s="256"/>
      <c r="E89" s="333"/>
      <c r="F89" s="334"/>
      <c r="G89" s="261"/>
    </row>
    <row r="90" ht="15.75" customHeight="1">
      <c r="A90" s="354"/>
      <c r="B90" s="409"/>
      <c r="C90" s="331"/>
      <c r="D90" s="256"/>
      <c r="E90" s="333"/>
      <c r="F90" s="334"/>
      <c r="G90" s="261"/>
    </row>
    <row r="91" ht="15.75" customHeight="1">
      <c r="A91" s="348"/>
      <c r="B91" s="409"/>
      <c r="C91" s="331"/>
      <c r="D91" s="256"/>
      <c r="E91" s="333"/>
      <c r="F91" s="334"/>
      <c r="G91" s="261"/>
    </row>
    <row r="92" ht="15.75" customHeight="1">
      <c r="A92" s="348"/>
      <c r="B92" s="409"/>
      <c r="C92" s="331"/>
      <c r="D92" s="256"/>
      <c r="E92" s="333"/>
      <c r="F92" s="334"/>
      <c r="G92" s="261"/>
    </row>
    <row r="93" ht="15.75" customHeight="1">
      <c r="A93" s="355"/>
      <c r="B93" s="409"/>
      <c r="C93" s="331"/>
      <c r="D93" s="256"/>
      <c r="E93" s="333"/>
      <c r="F93" s="334"/>
      <c r="G93" s="261"/>
    </row>
    <row r="94" ht="15.75" customHeight="1">
      <c r="A94" s="355"/>
      <c r="B94" s="409"/>
      <c r="C94" s="331"/>
      <c r="D94" s="256"/>
      <c r="E94" s="333"/>
      <c r="F94" s="334"/>
      <c r="G94" s="261"/>
    </row>
    <row r="95" ht="15.75" customHeight="1">
      <c r="A95" s="356"/>
      <c r="B95" s="409"/>
      <c r="C95" s="331"/>
      <c r="D95" s="256"/>
      <c r="E95" s="333"/>
      <c r="F95" s="334"/>
      <c r="G95" s="261"/>
    </row>
    <row r="96" ht="15.75" customHeight="1">
      <c r="A96" s="356"/>
      <c r="B96" s="409"/>
      <c r="C96" s="331"/>
      <c r="D96" s="256"/>
      <c r="E96" s="333"/>
      <c r="F96" s="334"/>
      <c r="G96" s="261"/>
    </row>
    <row r="97" ht="15.75" customHeight="1">
      <c r="A97" s="356"/>
      <c r="B97" s="409"/>
      <c r="C97" s="331"/>
      <c r="D97" s="256"/>
      <c r="E97" s="333"/>
      <c r="F97" s="334"/>
      <c r="G97" s="261"/>
    </row>
    <row r="98" ht="15.75" customHeight="1">
      <c r="A98" s="356"/>
      <c r="B98" s="409"/>
      <c r="C98" s="331"/>
      <c r="D98" s="256"/>
      <c r="E98" s="333"/>
      <c r="F98" s="334"/>
      <c r="G98" s="261"/>
    </row>
    <row r="99" ht="15.75" customHeight="1">
      <c r="A99" s="356"/>
      <c r="B99" s="409"/>
      <c r="C99" s="331"/>
      <c r="D99" s="256"/>
      <c r="E99" s="333"/>
      <c r="F99" s="334"/>
      <c r="G99" s="261"/>
    </row>
    <row r="100" ht="15.75" customHeight="1">
      <c r="A100" s="356"/>
      <c r="B100" s="409"/>
      <c r="C100" s="331"/>
      <c r="D100" s="256"/>
      <c r="E100" s="333"/>
      <c r="F100" s="334"/>
      <c r="G100" s="261"/>
    </row>
    <row r="101" ht="15.75" customHeight="1">
      <c r="A101" s="356"/>
      <c r="B101" s="409"/>
      <c r="C101" s="331"/>
      <c r="D101" s="256"/>
      <c r="E101" s="333"/>
      <c r="F101" s="334"/>
      <c r="G101" s="261"/>
    </row>
    <row r="102" ht="15.75" customHeight="1">
      <c r="A102" s="356"/>
      <c r="B102" s="409"/>
      <c r="C102" s="331"/>
      <c r="D102" s="256"/>
      <c r="E102" s="333"/>
      <c r="F102" s="334"/>
      <c r="G102" s="261"/>
    </row>
    <row r="103" ht="15.75" customHeight="1">
      <c r="A103" s="348"/>
      <c r="B103" s="409"/>
      <c r="C103" s="331"/>
      <c r="D103" s="492"/>
      <c r="E103" s="333"/>
      <c r="F103" s="334"/>
      <c r="G103" s="261"/>
    </row>
    <row r="104" ht="15" customHeight="1">
      <c r="A104" s="348"/>
      <c r="B104" s="409"/>
      <c r="C104" s="409"/>
      <c r="D104" s="492"/>
      <c r="E104" s="333"/>
      <c r="F104" s="334"/>
      <c r="G104" s="261"/>
    </row>
    <row r="105" ht="15" customHeight="1">
      <c r="A105" s="348"/>
      <c r="B105" s="409"/>
      <c r="C105" s="409"/>
      <c r="D105" s="492"/>
      <c r="E105" s="333"/>
      <c r="F105" s="334"/>
      <c r="G105" s="261"/>
    </row>
    <row r="106" ht="14.5" customHeight="1">
      <c r="A106" s="409"/>
      <c r="B106" s="409"/>
      <c r="C106" s="409"/>
      <c r="D106" s="256"/>
      <c r="E106" s="409"/>
      <c r="F106" s="409"/>
      <c r="G106" s="261"/>
    </row>
    <row r="107" ht="14.5" customHeight="1">
      <c r="A107" s="409"/>
      <c r="B107" s="409"/>
      <c r="C107" s="409"/>
      <c r="D107" s="256"/>
      <c r="E107" s="409"/>
      <c r="F107" s="409"/>
      <c r="G107" s="261"/>
    </row>
    <row r="108" ht="14.5" customHeight="1">
      <c r="A108" s="409"/>
      <c r="B108" s="409"/>
      <c r="C108" s="409"/>
      <c r="D108" s="256"/>
      <c r="E108" s="409"/>
      <c r="F108" s="409"/>
      <c r="G108" s="261"/>
    </row>
    <row r="109" ht="14.5" customHeight="1">
      <c r="A109" s="409"/>
      <c r="B109" s="409"/>
      <c r="C109" s="409"/>
      <c r="D109" s="256"/>
      <c r="E109" s="409"/>
      <c r="F109" s="409"/>
      <c r="G109" s="261"/>
    </row>
    <row r="110" ht="14.5" customHeight="1">
      <c r="A110" s="409"/>
      <c r="B110" s="409"/>
      <c r="C110" s="409"/>
      <c r="D110" s="256"/>
      <c r="E110" s="409"/>
      <c r="F110" s="409"/>
      <c r="G110" s="261"/>
    </row>
    <row r="111" ht="14.5" customHeight="1">
      <c r="A111" s="409"/>
      <c r="B111" s="409"/>
      <c r="C111" s="409"/>
      <c r="D111" s="256"/>
      <c r="E111" s="409"/>
      <c r="F111" s="409"/>
      <c r="G111" s="261"/>
    </row>
    <row r="112" ht="14.5" customHeight="1">
      <c r="A112" s="409"/>
      <c r="B112" s="409"/>
      <c r="C112" s="409"/>
      <c r="D112" s="256"/>
      <c r="E112" s="409"/>
      <c r="F112" s="409"/>
      <c r="G112" s="261"/>
    </row>
    <row r="113" ht="14.5" customHeight="1">
      <c r="A113" s="409"/>
      <c r="B113" s="409"/>
      <c r="C113" s="409"/>
      <c r="D113" s="256"/>
      <c r="E113" s="409"/>
      <c r="F113" s="409"/>
      <c r="G113" s="261"/>
    </row>
    <row r="114" ht="14.5" customHeight="1">
      <c r="A114" s="409"/>
      <c r="B114" s="409"/>
      <c r="C114" s="409"/>
      <c r="D114" s="256"/>
      <c r="E114" s="409"/>
      <c r="F114" s="409"/>
      <c r="G114" s="261"/>
    </row>
    <row r="115" ht="14.5" customHeight="1">
      <c r="A115" s="409"/>
      <c r="B115" s="409"/>
      <c r="C115" s="409"/>
      <c r="D115" s="256"/>
      <c r="E115" s="409"/>
      <c r="F115" s="409"/>
      <c r="G115" s="261"/>
    </row>
    <row r="116" ht="14.5" customHeight="1">
      <c r="A116" s="409"/>
      <c r="B116" s="409"/>
      <c r="C116" s="409"/>
      <c r="D116" s="256"/>
      <c r="E116" s="409"/>
      <c r="F116" s="409"/>
      <c r="G116" s="261"/>
    </row>
    <row r="117" ht="14.5" customHeight="1">
      <c r="A117" s="409"/>
      <c r="B117" s="409"/>
      <c r="C117" s="409"/>
      <c r="D117" s="256"/>
      <c r="E117" s="409"/>
      <c r="F117" s="409"/>
      <c r="G117" s="261"/>
    </row>
    <row r="118" ht="14.5" customHeight="1">
      <c r="A118" s="409"/>
      <c r="B118" s="409"/>
      <c r="C118" s="409"/>
      <c r="D118" s="256"/>
      <c r="E118" s="409"/>
      <c r="F118" s="409"/>
      <c r="G118" s="261"/>
    </row>
    <row r="119" ht="14.5" customHeight="1">
      <c r="A119" s="409"/>
      <c r="B119" s="409"/>
      <c r="C119" s="409"/>
      <c r="D119" s="256"/>
      <c r="E119" s="409"/>
      <c r="F119" s="409"/>
      <c r="G119" s="261"/>
    </row>
    <row r="120" ht="14.5" customHeight="1">
      <c r="A120" s="409"/>
      <c r="B120" s="409"/>
      <c r="C120" s="409"/>
      <c r="D120" s="256"/>
      <c r="E120" s="409"/>
      <c r="F120" s="409"/>
      <c r="G120" s="261"/>
    </row>
    <row r="121" ht="14.5" customHeight="1">
      <c r="A121" s="331"/>
      <c r="B121" s="348"/>
      <c r="C121" s="409"/>
      <c r="D121" s="256"/>
      <c r="E121" s="333"/>
      <c r="F121" s="333"/>
      <c r="G121" s="261"/>
    </row>
    <row r="122" ht="14.5" customHeight="1">
      <c r="A122" s="331"/>
      <c r="B122" s="348"/>
      <c r="C122" s="409"/>
      <c r="D122" s="256"/>
      <c r="E122" s="333"/>
      <c r="F122" s="493"/>
      <c r="G122" s="261"/>
    </row>
    <row r="123" ht="15.75" customHeight="1">
      <c r="A123" s="348"/>
      <c r="B123" t="s" s="200">
        <v>317</v>
      </c>
      <c r="C123" s="409"/>
      <c r="D123" s="492"/>
      <c r="E123" s="333"/>
      <c r="F123" s="263">
        <f>SUM(F80:F88)</f>
        <v>0</v>
      </c>
      <c r="G123" s="261"/>
    </row>
    <row r="124" ht="13.5" customHeight="1">
      <c r="A124" s="401"/>
      <c r="B124" s="362"/>
      <c r="C124" s="484"/>
      <c r="D124" s="485"/>
      <c r="E124" s="364"/>
      <c r="F124" s="494"/>
      <c r="G124" s="261"/>
    </row>
  </sheetData>
  <mergeCells count="1">
    <mergeCell ref="A2:F2"/>
  </mergeCells>
  <pageMargins left="0.496795" right="0.280449" top="0.75" bottom="0.75" header="0.3" footer="0.3"/>
  <pageSetup firstPageNumber="1" fitToHeight="1" fitToWidth="1" scale="100" useFirstPageNumber="0" orientation="portrait" pageOrder="downThenOver"/>
  <headerFooter>
    <oddFooter>&amp;C&amp;"Calibri,Regular"&amp;11&amp;K000000EBA Center Of Execellence Fencing Bill</oddFooter>
  </headerFooter>
</worksheet>
</file>

<file path=xl/worksheets/sheet8.xml><?xml version="1.0" encoding="utf-8"?>
<worksheet xmlns:r="http://schemas.openxmlformats.org/officeDocument/2006/relationships" xmlns="http://schemas.openxmlformats.org/spreadsheetml/2006/main">
  <dimension ref="A1:H36"/>
  <sheetViews>
    <sheetView workbookViewId="0" showGridLines="0" defaultGridColor="1"/>
  </sheetViews>
  <sheetFormatPr defaultColWidth="8.83333" defaultRowHeight="15" customHeight="1" outlineLevelRow="0" outlineLevelCol="0"/>
  <cols>
    <col min="1" max="1" width="7" style="495" customWidth="1"/>
    <col min="2" max="2" width="32" style="495" customWidth="1"/>
    <col min="3" max="3" width="6.5" style="495" customWidth="1"/>
    <col min="4" max="4" width="6.17188" style="495" customWidth="1"/>
    <col min="5" max="5" width="14.5" style="495" customWidth="1"/>
    <col min="6" max="6" width="23.3516" style="495" customWidth="1"/>
    <col min="7" max="8" width="8.85156" style="495" customWidth="1"/>
    <col min="9" max="16384" width="8.85156" style="495" customWidth="1"/>
  </cols>
  <sheetData>
    <row r="1" ht="13.55" customHeight="1">
      <c r="A1" s="7"/>
      <c r="B1" s="7"/>
      <c r="C1" s="7"/>
      <c r="D1" s="366"/>
      <c r="E1" s="7"/>
      <c r="F1" s="7"/>
      <c r="G1" s="7"/>
      <c r="H1" s="7"/>
    </row>
    <row r="2" ht="15.75" customHeight="1">
      <c r="A2" s="270"/>
      <c r="B2" s="270"/>
      <c r="C2" s="270"/>
      <c r="D2" s="271"/>
      <c r="E2" s="270"/>
      <c r="F2" s="270"/>
      <c r="G2" s="7"/>
      <c r="H2" s="7"/>
    </row>
    <row r="3" ht="17.25" customHeight="1">
      <c r="A3" t="s" s="274">
        <v>47</v>
      </c>
      <c r="B3" t="s" s="273">
        <v>48</v>
      </c>
      <c r="C3" t="s" s="274">
        <v>49</v>
      </c>
      <c r="D3" t="s" s="274">
        <v>50</v>
      </c>
      <c r="E3" t="s" s="274">
        <v>51</v>
      </c>
      <c r="F3" t="s" s="274">
        <v>52</v>
      </c>
      <c r="G3" s="45"/>
      <c r="H3" s="7"/>
    </row>
    <row r="4" ht="15.75" customHeight="1">
      <c r="A4" s="496">
        <v>1</v>
      </c>
      <c r="B4" t="s" s="497">
        <v>449</v>
      </c>
      <c r="C4" s="498"/>
      <c r="D4" s="280"/>
      <c r="E4" s="368"/>
      <c r="F4" s="368"/>
      <c r="G4" s="45"/>
      <c r="H4" s="7"/>
    </row>
    <row r="5" ht="24" customHeight="1">
      <c r="A5" s="499">
        <v>1.2</v>
      </c>
      <c r="B5" t="s" s="500">
        <v>450</v>
      </c>
      <c r="C5" t="s" s="501">
        <v>408</v>
      </c>
      <c r="D5" s="196">
        <v>75</v>
      </c>
      <c r="E5" s="198"/>
      <c r="F5" s="198">
        <f>D5*E5</f>
        <v>0</v>
      </c>
      <c r="G5" s="45"/>
      <c r="H5" s="7"/>
    </row>
    <row r="6" ht="24" customHeight="1">
      <c r="A6" s="499">
        <v>1.3</v>
      </c>
      <c r="B6" t="s" s="502">
        <v>451</v>
      </c>
      <c r="C6" t="s" s="501">
        <v>408</v>
      </c>
      <c r="D6" s="196">
        <v>50</v>
      </c>
      <c r="E6" s="198"/>
      <c r="F6" s="198">
        <f>D6*E6</f>
        <v>0</v>
      </c>
      <c r="G6" s="45"/>
      <c r="H6" s="7"/>
    </row>
    <row r="7" ht="60" customHeight="1">
      <c r="A7" s="499">
        <v>1.4</v>
      </c>
      <c r="B7" t="s" s="502">
        <v>452</v>
      </c>
      <c r="C7" t="s" s="501">
        <v>408</v>
      </c>
      <c r="D7" s="196">
        <v>5</v>
      </c>
      <c r="E7" s="198"/>
      <c r="F7" s="198">
        <f>D7*E7</f>
        <v>0</v>
      </c>
      <c r="G7" s="45"/>
      <c r="H7" s="7"/>
    </row>
    <row r="8" ht="60" customHeight="1">
      <c r="A8" s="499">
        <v>1.5</v>
      </c>
      <c r="B8" t="s" s="502">
        <v>453</v>
      </c>
      <c r="C8" t="s" s="501">
        <v>403</v>
      </c>
      <c r="D8" s="196">
        <v>296</v>
      </c>
      <c r="E8" s="198"/>
      <c r="F8" s="198">
        <f>D8*E8</f>
        <v>0</v>
      </c>
      <c r="G8" s="45"/>
      <c r="H8" s="7"/>
    </row>
    <row r="9" ht="48" customHeight="1">
      <c r="A9" s="499">
        <v>1.6</v>
      </c>
      <c r="B9" t="s" s="459">
        <v>454</v>
      </c>
      <c r="C9" t="s" s="501">
        <v>403</v>
      </c>
      <c r="D9" s="196">
        <v>15</v>
      </c>
      <c r="E9" s="198"/>
      <c r="F9" s="198">
        <f>D9*E9</f>
        <v>0</v>
      </c>
      <c r="G9" s="45"/>
      <c r="H9" s="7"/>
    </row>
    <row r="10" ht="36" customHeight="1">
      <c r="A10" s="499">
        <v>1.7</v>
      </c>
      <c r="B10" t="s" s="502">
        <v>455</v>
      </c>
      <c r="C10" t="s" s="501">
        <v>408</v>
      </c>
      <c r="D10" s="196">
        <v>10.8</v>
      </c>
      <c r="E10" s="198"/>
      <c r="F10" s="198">
        <f>D10*E10</f>
        <v>0</v>
      </c>
      <c r="G10" s="45"/>
      <c r="H10" s="7"/>
    </row>
    <row r="11" ht="36" customHeight="1">
      <c r="A11" s="499">
        <v>1.8</v>
      </c>
      <c r="B11" t="s" s="329">
        <v>456</v>
      </c>
      <c r="C11" t="s" s="503">
        <v>150</v>
      </c>
      <c r="D11" t="s" s="212">
        <v>457</v>
      </c>
      <c r="E11" s="193"/>
      <c r="F11" s="198"/>
      <c r="G11" s="45"/>
      <c r="H11" s="7"/>
    </row>
    <row r="12" ht="14.5" customHeight="1">
      <c r="A12" s="193"/>
      <c r="B12" s="504"/>
      <c r="C12" s="193"/>
      <c r="D12" s="196"/>
      <c r="E12" s="193"/>
      <c r="F12" s="193"/>
      <c r="G12" s="45"/>
      <c r="H12" s="7"/>
    </row>
    <row r="13" ht="14.5" customHeight="1">
      <c r="A13" s="193"/>
      <c r="B13" t="s" s="283">
        <v>317</v>
      </c>
      <c r="C13" s="193"/>
      <c r="D13" s="196"/>
      <c r="E13" s="193"/>
      <c r="F13" s="198">
        <f>SUM(F5:F12)</f>
        <v>0</v>
      </c>
      <c r="G13" s="45"/>
      <c r="H13" s="7"/>
    </row>
    <row r="14" ht="14.5" customHeight="1">
      <c r="A14" s="193"/>
      <c r="B14" s="505"/>
      <c r="C14" s="193"/>
      <c r="D14" s="196"/>
      <c r="E14" s="193"/>
      <c r="F14" s="193"/>
      <c r="G14" s="45"/>
      <c r="H14" s="7"/>
    </row>
    <row r="15" ht="13.55" customHeight="1">
      <c r="A15" s="193"/>
      <c r="B15" s="193"/>
      <c r="C15" s="193"/>
      <c r="D15" s="196"/>
      <c r="E15" s="193"/>
      <c r="F15" s="193"/>
      <c r="G15" s="45"/>
      <c r="H15" s="7"/>
    </row>
    <row r="16" ht="14.5" customHeight="1">
      <c r="A16" s="193"/>
      <c r="B16" s="506"/>
      <c r="C16" s="193"/>
      <c r="D16" s="196"/>
      <c r="E16" s="193"/>
      <c r="F16" s="193"/>
      <c r="G16" s="45"/>
      <c r="H16" s="7"/>
    </row>
    <row r="17" ht="14.5" customHeight="1">
      <c r="A17" s="193"/>
      <c r="B17" s="507"/>
      <c r="C17" s="193"/>
      <c r="D17" s="196"/>
      <c r="E17" s="193"/>
      <c r="F17" s="193"/>
      <c r="G17" s="45"/>
      <c r="H17" s="7"/>
    </row>
    <row r="18" ht="14.5" customHeight="1">
      <c r="A18" s="193"/>
      <c r="B18" s="218"/>
      <c r="C18" s="193"/>
      <c r="D18" s="196"/>
      <c r="E18" s="193"/>
      <c r="F18" s="193"/>
      <c r="G18" s="45"/>
      <c r="H18" s="7"/>
    </row>
    <row r="19" ht="14.5" customHeight="1">
      <c r="A19" s="193"/>
      <c r="B19" s="292"/>
      <c r="C19" s="193"/>
      <c r="D19" s="196"/>
      <c r="E19" s="193"/>
      <c r="F19" s="193"/>
      <c r="G19" s="45"/>
      <c r="H19" s="389"/>
    </row>
    <row r="20" ht="15.75" customHeight="1">
      <c r="A20" s="336"/>
      <c r="B20" s="336"/>
      <c r="C20" s="336"/>
      <c r="D20" s="337"/>
      <c r="E20" s="336"/>
      <c r="F20" s="336"/>
      <c r="G20" s="45"/>
      <c r="H20" s="389"/>
    </row>
    <row r="21" ht="15.75" customHeight="1">
      <c r="A21" s="404"/>
      <c r="B21" s="404"/>
      <c r="C21" s="404"/>
      <c r="D21" s="508"/>
      <c r="E21" s="404"/>
      <c r="F21" s="404"/>
      <c r="G21" s="7"/>
      <c r="H21" s="389"/>
    </row>
    <row r="22" ht="15.75" customHeight="1">
      <c r="A22" s="509"/>
      <c r="B22" s="510"/>
      <c r="C22" s="511"/>
      <c r="D22" s="360"/>
      <c r="E22" s="512"/>
      <c r="F22" s="512"/>
      <c r="G22" s="7"/>
      <c r="H22" s="7"/>
    </row>
    <row r="23" ht="15.75" customHeight="1">
      <c r="A23" s="513"/>
      <c r="B23" s="514"/>
      <c r="C23" s="390"/>
      <c r="D23" s="515"/>
      <c r="E23" s="516"/>
      <c r="F23" s="516"/>
      <c r="G23" s="7"/>
      <c r="H23" s="7"/>
    </row>
    <row r="24" ht="15.75" customHeight="1">
      <c r="A24" s="513"/>
      <c r="B24" s="514"/>
      <c r="C24" s="390"/>
      <c r="D24" s="515"/>
      <c r="E24" s="516"/>
      <c r="F24" s="516"/>
      <c r="G24" s="7"/>
      <c r="H24" s="7"/>
    </row>
    <row r="25" ht="15.75" customHeight="1">
      <c r="A25" s="513"/>
      <c r="B25" s="514"/>
      <c r="C25" s="390"/>
      <c r="D25" s="515"/>
      <c r="E25" s="516"/>
      <c r="F25" s="516"/>
      <c r="G25" s="7"/>
      <c r="H25" s="7"/>
    </row>
    <row r="26" ht="15.75" customHeight="1">
      <c r="A26" s="513"/>
      <c r="B26" s="514"/>
      <c r="C26" s="390"/>
      <c r="D26" s="515"/>
      <c r="E26" s="516"/>
      <c r="F26" s="516"/>
      <c r="G26" s="7"/>
      <c r="H26" s="7"/>
    </row>
    <row r="27" ht="15.75" customHeight="1">
      <c r="A27" s="513"/>
      <c r="B27" s="514"/>
      <c r="C27" s="390"/>
      <c r="D27" s="515"/>
      <c r="E27" s="516"/>
      <c r="F27" s="516"/>
      <c r="G27" s="7"/>
      <c r="H27" s="7"/>
    </row>
    <row r="28" ht="15.75" customHeight="1">
      <c r="A28" s="513"/>
      <c r="B28" s="514"/>
      <c r="C28" s="390"/>
      <c r="D28" s="515"/>
      <c r="E28" s="516"/>
      <c r="F28" s="516"/>
      <c r="G28" s="7"/>
      <c r="H28" s="7"/>
    </row>
    <row r="29" ht="15.75" customHeight="1">
      <c r="A29" s="513"/>
      <c r="B29" s="514"/>
      <c r="C29" s="390"/>
      <c r="D29" s="515"/>
      <c r="E29" s="516"/>
      <c r="F29" s="516"/>
      <c r="G29" s="7"/>
      <c r="H29" s="7"/>
    </row>
    <row r="30" ht="15.75" customHeight="1">
      <c r="A30" s="513"/>
      <c r="B30" s="514"/>
      <c r="C30" s="390"/>
      <c r="D30" s="515"/>
      <c r="E30" s="516"/>
      <c r="F30" s="516"/>
      <c r="G30" s="7"/>
      <c r="H30" s="7"/>
    </row>
    <row r="31" ht="15.75" customHeight="1">
      <c r="A31" s="513"/>
      <c r="B31" s="514"/>
      <c r="C31" s="390"/>
      <c r="D31" s="515"/>
      <c r="E31" s="516"/>
      <c r="F31" s="516"/>
      <c r="G31" s="7"/>
      <c r="H31" s="7"/>
    </row>
    <row r="32" ht="15.75" customHeight="1">
      <c r="A32" s="509"/>
      <c r="B32" s="514"/>
      <c r="C32" s="390"/>
      <c r="D32" s="515"/>
      <c r="E32" s="516"/>
      <c r="F32" s="516"/>
      <c r="G32" s="7"/>
      <c r="H32" s="7"/>
    </row>
    <row r="33" ht="15.75" customHeight="1">
      <c r="A33" s="509"/>
      <c r="B33" s="514"/>
      <c r="C33" s="390"/>
      <c r="D33" s="515"/>
      <c r="E33" s="516"/>
      <c r="F33" s="516"/>
      <c r="G33" s="7"/>
      <c r="H33" s="7"/>
    </row>
    <row r="34" ht="15.75" customHeight="1">
      <c r="A34" s="509"/>
      <c r="B34" s="514"/>
      <c r="C34" s="390"/>
      <c r="D34" s="515"/>
      <c r="E34" s="516"/>
      <c r="F34" s="516"/>
      <c r="G34" s="7"/>
      <c r="H34" s="7"/>
    </row>
    <row r="35" ht="15.75" customHeight="1">
      <c r="A35" s="517"/>
      <c r="B35" s="518"/>
      <c r="C35" s="390"/>
      <c r="D35" s="519"/>
      <c r="E35" s="516"/>
      <c r="F35" s="520"/>
      <c r="G35" s="7"/>
      <c r="H35" s="7"/>
    </row>
    <row r="36" ht="15.75" customHeight="1">
      <c r="A36" s="521"/>
      <c r="B36" s="522"/>
      <c r="C36" s="523"/>
      <c r="D36" s="524"/>
      <c r="E36" s="525"/>
      <c r="F36" s="525"/>
      <c r="G36" s="7"/>
      <c r="H36" s="7"/>
    </row>
  </sheetData>
  <pageMargins left="0.385417" right="0.7" top="0.75" bottom="0.75" header="0.3" footer="0.3"/>
  <pageSetup firstPageNumber="1" fitToHeight="1" fitToWidth="1" scale="100" useFirstPageNumber="0" orientation="portrait" pageOrder="downThenOver"/>
  <headerFooter>
    <oddFooter>&amp;C&amp;"Calibri,Regular"&amp;11&amp;K000000EBA Center Of Excellence  Site works</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